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<sst xmlns="http://schemas.openxmlformats.org/spreadsheetml/2006/main" count="170" uniqueCount="170">
  <si>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</si>
  <si>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</si>
  <si>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CONSOMMÉ CLARIFIÉ (CLARIFIER UNE MARMITE)</t>
  </si>
  <si>
    <t>Code</t>
  </si>
  <si>
    <t>GRO_CDR_B272</t>
  </si>
  <si>
    <t>Classe</t>
  </si>
  <si>
    <t>Fonds et bouillons de base (CUI.FONDS)</t>
  </si>
  <si>
    <t>Statut</t>
  </si>
  <si>
    <t>publie</t>
  </si>
  <si>
    <t>Verrouillée</t>
  </si>
  <si>
    <t>Non</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</si>
  <si>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</si>
  <si>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</si>
  <si>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</si>
  <si>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</si>
  <si>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</si>
  <si>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</si>
  <si>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</si>
  <si>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</si>
  <si>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</si>
  <si>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</si>
  <si>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01/10/2026 18:18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</si>
  <si>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</si>
  <si>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</si>
  <si>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</si>
  <si>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</si>
  <si>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</si>
  <si>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</si>
  <si>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</si>
  <si>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</si>
  <si>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</si>
  <si>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</si>
  <si>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</si>
  <si>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</si>
  <si>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</si>
  <si>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</si>
  <si>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</si>
  <si>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</si>
  <si>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</si>
  <si>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</si>
  <si>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</si>
  <si>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</si>
  <si>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</si>
  <si>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</si>
  <si>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</si>
  <si>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</si>
  <si>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</si>
  <si>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</si>
  <si>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</si>
  <si>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</si>
  <si>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</si>
  <si>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</si>
  <si>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</si>
  <si>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</si>
  <si>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</si>
  <si>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</si>
  <si>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</si>
  <si>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</si>
  <si>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</si>
  <si>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</si>
  <si>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</si>
  <si>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</si>
  <si>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</si>
  <si>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</si>
  <si>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</si>
  <si>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</si>
  <si>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</si>
  <si>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</si>
  <si>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</si>
  <si>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</si>
  <si>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</si>
  <si>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</si>
  <si>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</si>
  <si>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</si>
  <si>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</si>
  <si>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</si>
  <si>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</si>
  <si>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</si>
  <si>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</si>
  <si>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Niveau</t>
  </si>
  <si>
    <t>Composant</t>
  </si>
  <si>
    <t>Type</t>
  </si>
  <si>
    <t>Quantité (pour 1 lt)</t>
  </si>
  <si>
    <t>recette</t>
  </si>
  <si>
    <t>Fonds et bouillons de base</t>
  </si>
  <si>
    <t xml:space="preserve">    ↳ BOEUF vache (paleron) semi-paré U.E. sous-vide</t>
  </si>
  <si>
    <t>matiere</t>
  </si>
  <si>
    <t xml:space="preserve">    ↳ BLANC D'OEUF (P)</t>
  </si>
  <si>
    <t>Conversions oeufs et ovoproduits</t>
  </si>
  <si>
    <t xml:space="preserve">        ↳ BLANC D'OEUF (ML)</t>
  </si>
  <si>
    <t xml:space="preserve">            ↳ OEUF A3 (PRIX)</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</si>
  <si>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</si>
  <si>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</si>
  <si>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</si>
  <si>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</si>
  <si>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</si>
  <si>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Préparations de base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</si>
  <si>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</si>
  <si>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</si>
  <si>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</si>
  <si>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</si>
  <si>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</si>
  <si>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</si>
  <si>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</si>
  <si>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</si>
  <si>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</si>
  <si>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</si>
  <si>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</si>
  <si>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</si>
  <si>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</si>
  <si>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Préparations de base cuisine</t>
  </si>
  <si>
    <t xml:space="preserve">        ↳ Eau (robinet - moy. France 2026)</t>
  </si>
  <si>
    <t xml:space="preserve">        ↳ Gros sel de mer</t>
  </si>
  <si>
    <t xml:space="preserve">        ↳ Poivre noir en grains entiers</t>
  </si>
  <si>
    <t xml:space="preserve">        ↳ Clous de girofle (par 20)</t>
  </si>
  <si>
    <t>Conversions diverses</t>
  </si>
  <si>
    <t xml:space="preserve">            ↳ Clous de girofle</t>
  </si>
  <si>
    <t xml:space="preserve">    ↳ Poivre noir en grains entiers</t>
  </si>
  <si>
    <t>Recette</t>
  </si>
  <si>
    <t>#</t>
  </si>
  <si>
    <t>Verbe</t>
  </si>
  <si>
    <t>Étape</t>
  </si>
  <si>
    <t>Précision technique</t>
  </si>
  <si>
    <t>Durée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</si>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</sst>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13.831431818182</v>
      </c>
    </row>
    <row r="12">
      <c r="A12" t="s" s="3">
        <v>17</v>
      </c>
      <c r="B12" s="4">
        <v>13.831431818182</v>
      </c>
    </row>
    <row r="13">
      <c r="A13"/>
      <c r="B13"/>
    </row>
    <row r="14">
      <c r="A14" t="s" s="5">
        <v>18</v>
      </c>
      <c r="B14" t="s" s="5">
        <v>15</v>
      </c>
    </row>
    <row r="15">
      <c r="A15" t="s" s="5">
        <v>19</v>
      </c>
      <c r="B15" s="6">
        <v>13.831431818182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E7*0.27</f>
        <v>0.135</v>
      </c>
    </row>
    <row r="8">
      <c r="A8" t="s">
        <v>36</v>
      </c>
      <c r="B8" t="s">
        <v>37</v>
      </c>
      <c r="C8" t="s">
        <v>38</v>
      </c>
      <c r="D8" s="9">
        <v>2.1</v>
      </c>
      <c r="E8" s="11">
        <f>D8*$B$2</f>
        <v>2.1</v>
      </c>
      <c r="F8" t="s">
        <v>25</v>
      </c>
      <c r="G8" s="4">
        <f>E8*0.0043</f>
        <v>0.00903</v>
      </c>
    </row>
    <row r="9">
      <c r="A9" t="s">
        <v>39</v>
      </c>
      <c r="B9" t="s">
        <v>40</v>
      </c>
      <c r="C9" t="s">
        <v>41</v>
      </c>
      <c r="D9" s="9">
        <v>0.011364</v>
      </c>
      <c r="E9" s="11">
        <f>D9*$B$2</f>
        <v>0.011364</v>
      </c>
      <c r="F9" t="s">
        <v>35</v>
      </c>
      <c r="G9" s="4">
        <f>E9*12.5995968129</f>
        <v>0.143182</v>
      </c>
    </row>
    <row r="10">
      <c r="A10" t="s">
        <v>42</v>
      </c>
      <c r="B10" t="s">
        <v>43</v>
      </c>
      <c r="C10" t="s">
        <v>44</v>
      </c>
      <c r="D10" s="9">
        <v>0.00006</v>
      </c>
      <c r="E10" s="11">
        <f>D10*$B$2</f>
        <v>0.00006</v>
      </c>
      <c r="F10" t="s">
        <v>45</v>
      </c>
      <c r="G10" s="4">
        <f>E10*25</f>
        <v>0.0015</v>
      </c>
    </row>
    <row r="11">
      <c r="A11" t="s">
        <v>46</v>
      </c>
      <c r="B11" t="s">
        <v>47</v>
      </c>
      <c r="C11" t="s">
        <v>44</v>
      </c>
      <c r="D11" s="9">
        <v>0.0022</v>
      </c>
      <c r="E11" s="11">
        <f>D11*$B$2</f>
        <v>0.0022</v>
      </c>
      <c r="F11" t="s">
        <v>45</v>
      </c>
      <c r="G11" s="4">
        <f>E11*12</f>
        <v>0.0264</v>
      </c>
    </row>
    <row r="12">
      <c r="A12" t="s">
        <v>48</v>
      </c>
      <c r="B12" t="s">
        <v>49</v>
      </c>
      <c r="C12" t="s">
        <v>50</v>
      </c>
      <c r="D12" s="9">
        <v>0.006</v>
      </c>
      <c r="E12" s="11">
        <f>D12*$B$2</f>
        <v>0.006</v>
      </c>
      <c r="F12" t="s">
        <v>45</v>
      </c>
      <c r="G12" s="4">
        <f>E12*6.5</f>
        <v>0.039</v>
      </c>
    </row>
    <row r="13">
      <c r="A13" t="s">
        <v>51</v>
      </c>
      <c r="B13" t="s">
        <v>52</v>
      </c>
      <c r="C13" t="s">
        <v>50</v>
      </c>
      <c r="D13" s="9">
        <v>0.23</v>
      </c>
      <c r="E13" s="11">
        <f>D13*$B$2</f>
        <v>0.23</v>
      </c>
      <c r="F13" t="s">
        <v>45</v>
      </c>
      <c r="G13" s="4">
        <f>E13*1.1</f>
        <v>0.253</v>
      </c>
    </row>
    <row r="14">
      <c r="A14" t="s">
        <v>53</v>
      </c>
      <c r="B14" t="s">
        <v>54</v>
      </c>
      <c r="C14" t="s">
        <v>50</v>
      </c>
      <c r="D14" s="9">
        <v>0.116</v>
      </c>
      <c r="E14" s="11">
        <f>D14*$B$2</f>
        <v>0.116</v>
      </c>
      <c r="F14" t="s">
        <v>45</v>
      </c>
      <c r="G14" s="4">
        <f>E14*1.8</f>
        <v>0.2088</v>
      </c>
    </row>
    <row r="15">
      <c r="A15" t="s">
        <v>55</v>
      </c>
      <c r="B15" t="s">
        <v>56</v>
      </c>
      <c r="C15" t="s">
        <v>50</v>
      </c>
      <c r="D15" s="9">
        <v>0.18</v>
      </c>
      <c r="E15" s="11">
        <f>D15*$B$2</f>
        <v>0.18</v>
      </c>
      <c r="F15" t="s">
        <v>45</v>
      </c>
      <c r="G15" s="4">
        <f>E15*0.4</f>
        <v>0.072</v>
      </c>
    </row>
    <row r="16">
      <c r="A16" t="s">
        <v>57</v>
      </c>
      <c r="B16" t="s">
        <v>58</v>
      </c>
      <c r="C16" t="s">
        <v>50</v>
      </c>
      <c r="D16" s="9">
        <v>0.23</v>
      </c>
      <c r="E16" s="11">
        <f>D16*$B$2</f>
        <v>0.23</v>
      </c>
      <c r="F16" t="s">
        <v>45</v>
      </c>
      <c r="G16" s="4">
        <f>E16*0.9</f>
        <v>0.207</v>
      </c>
    </row>
    <row r="17">
      <c r="A17" t="s">
        <v>59</v>
      </c>
      <c r="B17" t="s">
        <v>60</v>
      </c>
      <c r="C17" t="s">
        <v>50</v>
      </c>
      <c r="D17" s="9">
        <v>0.08</v>
      </c>
      <c r="E17" s="11">
        <f>D17*$B$2</f>
        <v>0.08</v>
      </c>
      <c r="F17" t="s">
        <v>45</v>
      </c>
      <c r="G17" s="4">
        <f>E17*2.8</f>
        <v>0.224</v>
      </c>
    </row>
    <row r="18">
      <c r="A18" t="s">
        <v>61</v>
      </c>
      <c r="B18" t="s">
        <v>62</v>
      </c>
      <c r="C18" t="s">
        <v>63</v>
      </c>
      <c r="D18" s="9">
        <v>0.006</v>
      </c>
      <c r="E18" s="11">
        <f>D18*$B$2</f>
        <v>0.006</v>
      </c>
      <c r="F18" t="s">
        <v>45</v>
      </c>
      <c r="G18" s="4">
        <f>E18*0.42</f>
        <v>0.00252</v>
      </c>
    </row>
    <row r="19">
      <c r="A19" t="s" s="12">
        <v>64</v>
      </c>
      <c r="B19" t="s">
        <v>65</v>
      </c>
      <c r="C19" t="s">
        <v>66</v>
      </c>
      <c r="D19" s="9">
        <v>0.24</v>
      </c>
      <c r="E19" s="11">
        <f>D19*$B$2</f>
        <v>0.24</v>
      </c>
      <c r="F19" t="s">
        <v>45</v>
      </c>
      <c r="G19" s="4">
        <f>E19*10</f>
        <v>2.4</v>
      </c>
    </row>
    <row r="20">
      <c r="A20" t="s" s="12">
        <v>67</v>
      </c>
      <c r="B20" t="s">
        <v>68</v>
      </c>
      <c r="C20" t="s">
        <v>66</v>
      </c>
      <c r="D20" s="9">
        <v>0.24</v>
      </c>
      <c r="E20" s="11">
        <f>D20*$B$2</f>
        <v>0.24</v>
      </c>
      <c r="F20" t="s">
        <v>45</v>
      </c>
      <c r="G20" s="4">
        <f>E20*12</f>
        <v>2.88</v>
      </c>
    </row>
    <row r="21">
      <c r="A21" t="s" s="12">
        <v>69</v>
      </c>
      <c r="B21" t="s">
        <v>70</v>
      </c>
      <c r="C21" t="s">
        <v>66</v>
      </c>
      <c r="D21" s="9">
        <v>0.24</v>
      </c>
      <c r="E21" s="11">
        <f>D21*$B$2</f>
        <v>0.24</v>
      </c>
      <c r="F21" t="s">
        <v>45</v>
      </c>
      <c r="G21" s="4">
        <f>E21*11</f>
        <v>2.64</v>
      </c>
    </row>
    <row r="22">
      <c r="A22" t="s" s="12">
        <v>71</v>
      </c>
      <c r="B22" t="s">
        <v>72</v>
      </c>
      <c r="C22" t="s">
        <v>66</v>
      </c>
      <c r="D22" s="9">
        <v>0.24</v>
      </c>
      <c r="E22" s="11">
        <f>D22*$B$2</f>
        <v>0.24</v>
      </c>
      <c r="F22" t="s">
        <v>45</v>
      </c>
      <c r="G22" s="4">
        <f>E22*3</f>
        <v>0.72</v>
      </c>
    </row>
    <row r="23">
      <c r="A23" t="s" s="12">
        <v>73</v>
      </c>
      <c r="B23" t="s">
        <v>74</v>
      </c>
      <c r="C23" t="s">
        <v>66</v>
      </c>
      <c r="D23" s="9">
        <v>0.24</v>
      </c>
      <c r="E23" s="11">
        <f>D23*$B$2</f>
        <v>0.24</v>
      </c>
      <c r="F23" t="s">
        <v>45</v>
      </c>
      <c r="G23" s="4">
        <f>E23*8</f>
        <v>1.92</v>
      </c>
    </row>
    <row r="24">
      <c r="A24" t="s">
        <v>75</v>
      </c>
      <c r="B24" t="s">
        <v>76</v>
      </c>
      <c r="C24" t="s">
        <v>77</v>
      </c>
      <c r="D24" s="9">
        <v>0.2</v>
      </c>
      <c r="E24" s="11">
        <f>D24*$B$2</f>
        <v>0.2</v>
      </c>
      <c r="F24" t="s">
        <v>45</v>
      </c>
      <c r="G24" s="4">
        <f>E24*9.75</f>
        <v>1.95</v>
      </c>
    </row>
    <row r="25">
      <c r="A25"/>
      <c r="B25"/>
      <c r="C25"/>
      <c r="D25"/>
      <c r="E25"/>
      <c r="F25" t="s" s="3">
        <v>78</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0.2</v>
      </c>
      <c r="E3" t="s">
        <v>45</v>
      </c>
      <c r="F3" t="s">
        <v>77</v>
      </c>
    </row>
    <row r="4">
      <c r="A4">
        <v>1</v>
      </c>
      <c r="B4" t="s">
        <v>87</v>
      </c>
      <c r="C4" t="s">
        <v>83</v>
      </c>
      <c r="D4" s="11">
        <v>1</v>
      </c>
      <c r="E4" t="s">
        <v>35</v>
      </c>
      <c r="F4" t="s">
        <v>88</v>
      </c>
    </row>
    <row r="5">
      <c r="A5">
        <v>2</v>
      </c>
      <c r="B5" t="s">
        <v>89</v>
      </c>
      <c r="C5" t="s">
        <v>83</v>
      </c>
      <c r="D5" s="11">
        <v>0.036</v>
      </c>
      <c r="E5" t="s">
        <v>25</v>
      </c>
      <c r="F5" t="s">
        <v>88</v>
      </c>
    </row>
    <row r="6">
      <c r="A6">
        <v>3</v>
      </c>
      <c r="B6" t="s">
        <v>90</v>
      </c>
      <c r="C6" t="s">
        <v>86</v>
      </c>
      <c r="D6" s="11">
        <v>0.5</v>
      </c>
      <c r="E6" t="s">
        <v>35</v>
      </c>
      <c r="F6" t="s">
        <v>34</v>
      </c>
    </row>
    <row r="7">
      <c r="A7">
        <v>1</v>
      </c>
      <c r="B7" t="s">
        <v>91</v>
      </c>
      <c r="C7" t="s">
        <v>86</v>
      </c>
      <c r="D7" s="11">
        <v>0.05</v>
      </c>
      <c r="E7" t="s">
        <v>45</v>
      </c>
      <c r="F7" t="s">
        <v>50</v>
      </c>
    </row>
    <row r="8">
      <c r="A8">
        <v>1</v>
      </c>
      <c r="B8" t="s">
        <v>92</v>
      </c>
      <c r="C8" t="s">
        <v>86</v>
      </c>
      <c r="D8" s="11">
        <v>0.05</v>
      </c>
      <c r="E8" t="s">
        <v>45</v>
      </c>
      <c r="F8" t="s">
        <v>50</v>
      </c>
    </row>
    <row r="9">
      <c r="A9">
        <v>1</v>
      </c>
      <c r="B9" t="s">
        <v>93</v>
      </c>
      <c r="C9" t="s">
        <v>86</v>
      </c>
      <c r="D9" s="11">
        <v>0.02</v>
      </c>
      <c r="E9" t="s">
        <v>45</v>
      </c>
      <c r="F9" t="s">
        <v>50</v>
      </c>
    </row>
    <row r="10">
      <c r="A10">
        <v>1</v>
      </c>
      <c r="B10" t="s">
        <v>94</v>
      </c>
      <c r="C10" t="s">
        <v>86</v>
      </c>
      <c r="D10" s="11">
        <v>0.08</v>
      </c>
      <c r="E10" t="s">
        <v>45</v>
      </c>
      <c r="F10" t="s">
        <v>50</v>
      </c>
    </row>
    <row r="11">
      <c r="A11">
        <v>1</v>
      </c>
      <c r="B11" t="s">
        <v>95</v>
      </c>
      <c r="C11" t="s">
        <v>83</v>
      </c>
      <c r="D11" s="11">
        <v>0.01</v>
      </c>
      <c r="E11" t="s">
        <v>45</v>
      </c>
      <c r="F11" t="s">
        <v>96</v>
      </c>
    </row>
    <row r="12">
      <c r="A12">
        <v>2</v>
      </c>
      <c r="B12" t="s">
        <v>97</v>
      </c>
      <c r="C12" t="s">
        <v>86</v>
      </c>
      <c r="D12" s="11">
        <v>0.011</v>
      </c>
      <c r="E12" t="s">
        <v>35</v>
      </c>
      <c r="F12" t="s">
        <v>41</v>
      </c>
    </row>
    <row r="13">
      <c r="A13">
        <v>1</v>
      </c>
      <c r="B13" t="s">
        <v>98</v>
      </c>
      <c r="C13" t="s">
        <v>83</v>
      </c>
      <c r="D13" s="11">
        <v>1.2</v>
      </c>
      <c r="E13" t="s">
        <v>25</v>
      </c>
      <c r="F13" t="s">
        <v>84</v>
      </c>
    </row>
    <row r="14">
      <c r="A14">
        <v>2</v>
      </c>
      <c r="B14" t="s">
        <v>99</v>
      </c>
      <c r="C14" t="s">
        <v>86</v>
      </c>
      <c r="D14" s="11">
        <v>0.24</v>
      </c>
      <c r="E14" t="s">
        <v>45</v>
      </c>
      <c r="F14" t="s">
        <v>66</v>
      </c>
    </row>
    <row r="15">
      <c r="A15">
        <v>2</v>
      </c>
      <c r="B15" t="s">
        <v>100</v>
      </c>
      <c r="C15" t="s">
        <v>86</v>
      </c>
      <c r="D15" s="11">
        <v>0.24</v>
      </c>
      <c r="E15" t="s">
        <v>45</v>
      </c>
      <c r="F15" t="s">
        <v>66</v>
      </c>
    </row>
    <row r="16">
      <c r="A16">
        <v>2</v>
      </c>
      <c r="B16" t="s">
        <v>101</v>
      </c>
      <c r="C16" t="s">
        <v>86</v>
      </c>
      <c r="D16" s="11">
        <v>0.24</v>
      </c>
      <c r="E16" t="s">
        <v>45</v>
      </c>
      <c r="F16" t="s">
        <v>66</v>
      </c>
    </row>
    <row r="17">
      <c r="A17">
        <v>2</v>
      </c>
      <c r="B17" t="s">
        <v>102</v>
      </c>
      <c r="C17" t="s">
        <v>86</v>
      </c>
      <c r="D17" s="11">
        <v>0.24</v>
      </c>
      <c r="E17" t="s">
        <v>45</v>
      </c>
      <c r="F17" t="s">
        <v>66</v>
      </c>
    </row>
    <row r="18">
      <c r="A18">
        <v>2</v>
      </c>
      <c r="B18" t="s">
        <v>103</v>
      </c>
      <c r="C18" t="s">
        <v>86</v>
      </c>
      <c r="D18" s="11">
        <v>0.24</v>
      </c>
      <c r="E18" t="s">
        <v>45</v>
      </c>
      <c r="F18" t="s">
        <v>66</v>
      </c>
    </row>
    <row r="19">
      <c r="A19">
        <v>2</v>
      </c>
      <c r="B19" t="s">
        <v>104</v>
      </c>
      <c r="C19" t="s">
        <v>86</v>
      </c>
      <c r="D19" s="11">
        <v>0.18</v>
      </c>
      <c r="E19" t="s">
        <v>45</v>
      </c>
      <c r="F19" t="s">
        <v>50</v>
      </c>
    </row>
    <row r="20">
      <c r="A20">
        <v>2</v>
      </c>
      <c r="B20" t="s">
        <v>105</v>
      </c>
      <c r="C20" t="s">
        <v>86</v>
      </c>
      <c r="D20" s="11">
        <v>0.18</v>
      </c>
      <c r="E20" t="s">
        <v>45</v>
      </c>
      <c r="F20" t="s">
        <v>50</v>
      </c>
    </row>
    <row r="21">
      <c r="A21">
        <v>2</v>
      </c>
      <c r="B21" t="s">
        <v>106</v>
      </c>
      <c r="C21" t="s">
        <v>86</v>
      </c>
      <c r="D21" s="11">
        <v>0.18</v>
      </c>
      <c r="E21" t="s">
        <v>45</v>
      </c>
      <c r="F21" t="s">
        <v>50</v>
      </c>
    </row>
    <row r="22">
      <c r="A22">
        <v>2</v>
      </c>
      <c r="B22" t="s">
        <v>107</v>
      </c>
      <c r="C22" t="s">
        <v>86</v>
      </c>
      <c r="D22" s="11">
        <v>0.096</v>
      </c>
      <c r="E22" t="s">
        <v>45</v>
      </c>
      <c r="F22" t="s">
        <v>50</v>
      </c>
    </row>
    <row r="23">
      <c r="A23">
        <v>2</v>
      </c>
      <c r="B23" t="s">
        <v>108</v>
      </c>
      <c r="C23" t="s">
        <v>86</v>
      </c>
      <c r="D23" s="11">
        <v>0.006</v>
      </c>
      <c r="E23" t="s">
        <v>45</v>
      </c>
      <c r="F23" t="s">
        <v>50</v>
      </c>
    </row>
    <row r="24">
      <c r="A24">
        <v>2</v>
      </c>
      <c r="B24" t="s">
        <v>109</v>
      </c>
      <c r="C24" t="s">
        <v>83</v>
      </c>
      <c r="D24" s="11">
        <v>1.2</v>
      </c>
      <c r="E24" t="s">
        <v>35</v>
      </c>
      <c r="F24" t="s">
        <v>110</v>
      </c>
    </row>
    <row r="25">
      <c r="A25">
        <v>2</v>
      </c>
      <c r="B25" t="s">
        <v>111</v>
      </c>
      <c r="C25" t="s">
        <v>86</v>
      </c>
      <c r="D25" s="11">
        <v>2.1</v>
      </c>
      <c r="E25" t="s">
        <v>25</v>
      </c>
      <c r="F25" t="s">
        <v>38</v>
      </c>
    </row>
    <row r="26">
      <c r="A26">
        <v>2</v>
      </c>
      <c r="B26" t="s">
        <v>112</v>
      </c>
      <c r="C26" t="s">
        <v>86</v>
      </c>
      <c r="D26" s="11">
        <v>0.006</v>
      </c>
      <c r="E26" t="s">
        <v>45</v>
      </c>
      <c r="F26" t="s">
        <v>63</v>
      </c>
    </row>
    <row r="27">
      <c r="A27">
        <v>2</v>
      </c>
      <c r="B27" t="s">
        <v>113</v>
      </c>
      <c r="C27" t="s">
        <v>86</v>
      </c>
      <c r="D27" s="11">
        <v>0.001</v>
      </c>
      <c r="E27" t="s">
        <v>45</v>
      </c>
      <c r="F27" t="s">
        <v>44</v>
      </c>
    </row>
    <row r="28">
      <c r="A28">
        <v>2</v>
      </c>
      <c r="B28" t="s">
        <v>114</v>
      </c>
      <c r="C28" t="s">
        <v>83</v>
      </c>
      <c r="D28" s="11">
        <v>1.2</v>
      </c>
      <c r="E28" t="s">
        <v>35</v>
      </c>
      <c r="F28" t="s">
        <v>115</v>
      </c>
    </row>
    <row r="29">
      <c r="A29">
        <v>3</v>
      </c>
      <c r="B29" t="s">
        <v>116</v>
      </c>
      <c r="C29" t="s">
        <v>86</v>
      </c>
      <c r="D29" s="11">
        <v>0</v>
      </c>
      <c r="E29" t="s">
        <v>45</v>
      </c>
      <c r="F29" t="s">
        <v>44</v>
      </c>
    </row>
    <row r="30">
      <c r="A30">
        <v>1</v>
      </c>
      <c r="B30" t="s">
        <v>117</v>
      </c>
      <c r="C30" t="s">
        <v>86</v>
      </c>
      <c r="D30" s="11">
        <v>0.001</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4">
        <v>124</v>
      </c>
      <c r="E2" t="s" s="14"/>
      <c r="F2"/>
    </row>
    <row r="3">
      <c r="A3" t="s">
        <v>2</v>
      </c>
      <c r="B3">
        <v>2</v>
      </c>
      <c r="C3"/>
      <c r="D3" t="s" s="14">
        <v>125</v>
      </c>
      <c r="E3" t="s" s="14"/>
      <c r="F3"/>
    </row>
    <row r="4">
      <c r="A4" t="s">
        <v>2</v>
      </c>
      <c r="B4">
        <v>3</v>
      </c>
      <c r="C4"/>
      <c r="D4" t="s" s="14">
        <v>126</v>
      </c>
      <c r="E4" t="s" s="14"/>
      <c r="F4"/>
    </row>
    <row r="5">
      <c r="A5" t="s">
        <v>2</v>
      </c>
      <c r="B5">
        <v>4</v>
      </c>
      <c r="C5"/>
      <c r="D5" t="inlineStr" s="14">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4"/>
      <c r="F5"/>
    </row>
    <row r="6">
      <c r="A6" t="s">
        <v>2</v>
      </c>
      <c r="B6">
        <v>5</v>
      </c>
      <c r="C6"/>
      <c r="D6" t="inlineStr" s="14">
        <is>
          <t>Passer très délicatement le consommé à l'étamine dans un récipient inox parfaitement propre, avec quelques grains de poivre concassés et du cerfeuil fraîchement haché dans l'étamine.</t>
        </is>
      </c>
      <c r="E6" t="s" s="14"/>
      <c r="F6"/>
    </row>
    <row r="7">
      <c r="A7" t="s">
        <v>2</v>
      </c>
      <c r="B7">
        <v>6</v>
      </c>
      <c r="C7"/>
      <c r="D7" t="inlineStr" s="14">
        <is>
          <t>Dégraisser parfaitement au papier absorbant en effleurant la surface (retirer tous les « yeux ») ; vérifier l'assaisonnement ; utiliser immédiatement ou refroidir rapidement et réserver à couvert à + 3 °C maximum.</t>
        </is>
      </c>
      <c r="E7" t="s" s="14"/>
      <c r="F7"/>
    </row>
    <row r="8">
      <c r="A8" t="s">
        <v>127</v>
      </c>
      <c r="B8"/>
      <c r="C8"/>
      <c r="D8"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128</v>
      </c>
      <c r="B9">
        <v>1</v>
      </c>
      <c r="C9" t="s">
        <v>129</v>
      </c>
      <c r="D9" t="s" s="14">
        <v>124</v>
      </c>
      <c r="E9" t="s" s="14">
        <v>130</v>
      </c>
      <c r="F9" t="s">
        <v>131</v>
      </c>
    </row>
    <row r="10">
      <c r="A10" t="s">
        <v>128</v>
      </c>
      <c r="B10">
        <v>2</v>
      </c>
      <c r="C10" t="s">
        <v>132</v>
      </c>
      <c r="D10" t="inlineStr" s="14">
        <is>
          <t>Préparer les ingrédients de base — Parer, dégraisser si nécessaire et ficeler les viandes ; concasser les os ; récupérer la moelle et la réserver dans une calotte d'eau glacée.</t>
        </is>
      </c>
      <c r="E10" t="s" s="14">
        <v>133</v>
      </c>
      <c r="F10"/>
    </row>
    <row r="11">
      <c r="A11" t="s">
        <v>128</v>
      </c>
      <c r="B11">
        <v>3</v>
      </c>
      <c r="C11" t="s">
        <v>134</v>
      </c>
      <c r="D11" t="s" s="14">
        <v>135</v>
      </c>
      <c r="E11" t="s" s="14">
        <v>136</v>
      </c>
      <c r="F11"/>
    </row>
    <row r="12">
      <c r="A12" t="s">
        <v>128</v>
      </c>
      <c r="B12">
        <v>4</v>
      </c>
      <c r="C12" t="s">
        <v>137</v>
      </c>
      <c r="D12" t="inlineStr" s="14">
        <is>
          <t>Marquer la marmite en cuisson — Replacer viande et os dans la marmite rincée ; recouvrir amplement d'eau froide ; saler au gros sel ; porter à ébullition ; écumer et dégraisser soigneusement.</t>
        </is>
      </c>
      <c r="E12" t="s" s="14">
        <v>138</v>
      </c>
      <c r="F12"/>
    </row>
    <row r="13">
      <c r="A13" t="s">
        <v>128</v>
      </c>
      <c r="B13">
        <v>5</v>
      </c>
      <c r="C13" t="s">
        <v>139</v>
      </c>
      <c r="D13" t="inlineStr" s="14">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4"/>
      <c r="F13"/>
    </row>
    <row r="14">
      <c r="A14" t="s">
        <v>128</v>
      </c>
      <c r="B14">
        <v>6</v>
      </c>
      <c r="C14" t="s">
        <v>140</v>
      </c>
      <c r="D14" t="inlineStr" s="14">
        <is>
          <t>Cuire 3 à 4 heures à découvert à très faible ébullition — Écumer et dégraisser souvent (une petite louche d'eau froide fait remonter la graisse) ; une ébullition trop vive trouble la marmite.</t>
        </is>
      </c>
      <c r="E14" t="s" s="14">
        <v>141</v>
      </c>
      <c r="F14"/>
    </row>
    <row r="15">
      <c r="A15" t="s">
        <v>128</v>
      </c>
      <c r="B15">
        <v>7</v>
      </c>
      <c r="C15" t="s">
        <v>142</v>
      </c>
      <c r="D15" t="inlineStr" s="14">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4">
        <v>143</v>
      </c>
      <c r="F15"/>
    </row>
    <row r="16">
      <c r="A16" t="s">
        <v>144</v>
      </c>
      <c r="B16">
        <v>1</v>
      </c>
      <c r="C16" t="s">
        <v>145</v>
      </c>
      <c r="D16" t="inlineStr" s="14">
        <is>
          <t>Trier et laver soigneusement les tiges de persil, les branches de céleri et les feuilles de poireau. Ne pas utiliser des tiges ayant séjourné trop longtemps dans l'eau (risque de fermentation).</t>
        </is>
      </c>
      <c r="E16" t="s" s="14"/>
      <c r="F16"/>
    </row>
    <row r="17">
      <c r="A17" t="s">
        <v>144</v>
      </c>
      <c r="B17">
        <v>2</v>
      </c>
      <c r="C17" t="s">
        <v>145</v>
      </c>
      <c r="D17" t="s" s="14">
        <v>146</v>
      </c>
      <c r="E17" t="s" s="14"/>
      <c r="F17"/>
    </row>
    <row r="18">
      <c r="A18" t="s">
        <v>144</v>
      </c>
      <c r="B18">
        <v>3</v>
      </c>
      <c r="C18" t="s">
        <v>147</v>
      </c>
      <c r="D18" t="inlineStr" s="14">
        <is>
          <t>Composer le bouquet garni selon l'utilisation : base = tiges de persil + thym + laurier. Pour fonds blancs et pochés : ajouter blanc de poireau et céleri en branches. Pour gibelotte : ajouter romarin. Pour légumes secs : ajouter sarriette.</t>
        </is>
      </c>
      <c r="E18" t="s" s="14"/>
      <c r="F18"/>
    </row>
    <row r="19">
      <c r="A19" t="s">
        <v>144</v>
      </c>
      <c r="B19">
        <v>4</v>
      </c>
      <c r="C19" t="s">
        <v>148</v>
      </c>
      <c r="D19" t="inlineStr" s="14">
        <is>
          <t>Lier le bouquet garni en fagot bien serré avec de la ficelle de cuisine. Le rôle des aromates étant de parfumer, des produits de mauvaise qualité ou de fraîcheur insuffisante donnent un très mauvais résultat.</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149</v>
      </c>
      <c r="B1"/>
      <c r="C1"/>
      <c r="D1"/>
    </row>
    <row r="2">
      <c r="A2" t="str" s="15">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6">
        <v>150</v>
      </c>
      <c r="B4"/>
      <c r="C4"/>
      <c r="D4"/>
    </row>
    <row r="5">
      <c r="A5" t="s" s="17">
        <v>151</v>
      </c>
      <c r="B5" t="str" s="14">
        <f>Procedure!D2</f>
        <v>Mise en place du poste de travail — Réunir les denrées, le matériel de préparation et de cuisson. Contrôler la fraîcheur et la qualité des produits.</v>
      </c>
      <c r="C5"/>
      <c r="D5"/>
    </row>
    <row r="6">
      <c r="A6" t="s" s="17">
        <v>152</v>
      </c>
      <c r="B6" t="str" s="14">
        <f>Procedure!D3</f>
        <v>Préparer la viande — Parer, dénerver, dégraisser parfaitement ; la hacher pas trop finement (grosse grille du hachoir ou au couteau).</v>
      </c>
      <c r="C6"/>
      <c r="D6"/>
    </row>
    <row r="7">
      <c r="A7"/>
      <c r="B7" t="str">
        <f>Besoins!B24</f>
        <v>BOEUF vache (paleron) semi-paré U.E. sous-vide</v>
      </c>
      <c r="C7" s="11">
        <f>Besoins!E24</f>
        <v>0.2</v>
      </c>
      <c r="D7" t="str">
        <f>Besoins!F24</f>
        <v>kg</v>
      </c>
    </row>
    <row r="8">
      <c r="A8" t="s" s="17">
        <v>153</v>
      </c>
      <c r="B8" t="str" s="14">
        <f>Procedure!D4</f>
        <v>Préparer la garniture aromatique — Éplucher, laver ; émincer finement carottes, vert de poireau et céleri ; concasser les tomates.</v>
      </c>
      <c r="C8"/>
      <c r="D8"/>
    </row>
    <row r="9">
      <c r="A9"/>
      <c r="B9" t="s">
        <v>154</v>
      </c>
      <c r="C9" s="11">
        <f>'Besoins'!$B$2*0.05</f>
        <v>0.05</v>
      </c>
      <c r="D9" t="s">
        <v>45</v>
      </c>
    </row>
    <row r="10">
      <c r="A10"/>
      <c r="B10" t="s">
        <v>155</v>
      </c>
      <c r="C10" s="11">
        <f>'Besoins'!$B$2*0.05</f>
        <v>0.05</v>
      </c>
      <c r="D10" t="s">
        <v>45</v>
      </c>
    </row>
    <row r="11">
      <c r="A11"/>
      <c r="B11" t="s">
        <v>156</v>
      </c>
      <c r="C11" s="11">
        <f>'Besoins'!$B$2*0.02</f>
        <v>0.02</v>
      </c>
      <c r="D11" t="s">
        <v>45</v>
      </c>
    </row>
    <row r="12">
      <c r="A12"/>
      <c r="B12" t="str">
        <f>Besoins!B17</f>
        <v>TOMATE ronde Maroc cat.I 67-82mm</v>
      </c>
      <c r="C12" s="11">
        <f>Besoins!E17</f>
        <v>0.08</v>
      </c>
      <c r="D12" t="str">
        <f>Besoins!F17</f>
        <v>kg</v>
      </c>
    </row>
    <row r="13">
      <c r="A13"/>
      <c r="B13" t="s">
        <v>157</v>
      </c>
      <c r="C13" s="11">
        <f>'Besoins'!$B$2*0.01</f>
        <v>0.01</v>
      </c>
      <c r="D13" t="s">
        <v>45</v>
      </c>
    </row>
    <row r="14">
      <c r="A14" t="s" s="17">
        <v>158</v>
      </c>
      <c r="B14" t="str" s="14">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159</v>
      </c>
      <c r="C15" s="11">
        <f>'Besoins'!$B$2*1</f>
        <v>1</v>
      </c>
      <c r="D15" t="s">
        <v>35</v>
      </c>
    </row>
    <row r="16">
      <c r="A16"/>
      <c r="B16" t="s">
        <v>160</v>
      </c>
      <c r="C16" s="11">
        <f>'Besoins'!$B$2*1.2</f>
        <v>1.2</v>
      </c>
      <c r="D16" t="s">
        <v>25</v>
      </c>
    </row>
    <row r="17">
      <c r="A17" t="s" s="17">
        <v>161</v>
      </c>
      <c r="B17" t="str" s="14">
        <f>Procedure!D6</f>
        <v>Passer très délicatement le consommé à l'étamine dans un récipient inox parfaitement propre, avec quelques grains de poivre concassés et du cerfeuil fraîchement haché dans l'étamine.</v>
      </c>
      <c r="C17"/>
      <c r="D17"/>
    </row>
    <row r="18">
      <c r="A18"/>
      <c r="B18" t="s">
        <v>162</v>
      </c>
      <c r="C18" s="11">
        <f>'Besoins'!$B$2*0.001</f>
        <v>0.001</v>
      </c>
      <c r="D18" t="s">
        <v>45</v>
      </c>
    </row>
    <row r="19">
      <c r="A19" t="s" s="17">
        <v>163</v>
      </c>
      <c r="B19" t="str" s="14">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6">
        <v>164</v>
      </c>
      <c r="B21"/>
      <c r="C21"/>
      <c r="D21"/>
    </row>
    <row r="22">
      <c r="A22"/>
      <c r="B2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6">
        <v>165</v>
      </c>
      <c r="B24"/>
      <c r="C24"/>
      <c r="D24"/>
    </row>
    <row r="25">
      <c r="A25" t="s" s="17">
        <v>151</v>
      </c>
      <c r="B25" t="str" s="14">
        <f>"[CONCASSER] "&amp;Procedure!D9</f>
        <v>[CONCASSER] Mise en place du poste de travail — Réunir les denrées, le matériel de préparation et de cuisson. Contrôler la fraîcheur et la qualité des produits.</v>
      </c>
      <c r="C25"/>
      <c r="D25"/>
    </row>
    <row r="26">
      <c r="A26"/>
      <c r="B26" t="str" s="18">
        <f>"ℹ "&amp;Procedure!E9</f>
        <v>ℹ</v>
      </c>
      <c r="C26"/>
      <c r="D26"/>
    </row>
    <row r="27">
      <c r="A27" t="s" s="17">
        <v>152</v>
      </c>
      <c r="B27" t="str" s="14">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11">
        <f>Besoins!E20</f>
        <v>0.24</v>
      </c>
      <c r="D28" t="str">
        <f>Besoins!F20</f>
        <v>kg</v>
      </c>
    </row>
    <row r="29">
      <c r="A29"/>
      <c r="B29" t="str">
        <f>Besoins!B19</f>
        <v>Gîte-gîte (bœuf)</v>
      </c>
      <c r="C29" s="11">
        <f>Besoins!E19</f>
        <v>0.24</v>
      </c>
      <c r="D29" t="str">
        <f>Besoins!F19</f>
        <v>kg</v>
      </c>
    </row>
    <row r="30">
      <c r="A30"/>
      <c r="B30" t="str">
        <f>Besoins!B21</f>
        <v>Macreuse à pot-au-feu</v>
      </c>
      <c r="C30" s="11">
        <f>Besoins!E21</f>
        <v>0.24</v>
      </c>
      <c r="D30" t="str">
        <f>Besoins!F21</f>
        <v>kg</v>
      </c>
    </row>
    <row r="31">
      <c r="A31"/>
      <c r="B31" t="str">
        <f>Besoins!B23</f>
        <v>Plat de côtes (bœuf)</v>
      </c>
      <c r="C31" s="11">
        <f>Besoins!E23</f>
        <v>0.24</v>
      </c>
      <c r="D31" t="str">
        <f>Besoins!F23</f>
        <v>kg</v>
      </c>
    </row>
    <row r="32">
      <c r="A32"/>
      <c r="B32" t="str">
        <f>Besoins!B22</f>
        <v>Os de bœuf (moelle)</v>
      </c>
      <c r="C32" s="11">
        <f>Besoins!E22</f>
        <v>0.24</v>
      </c>
      <c r="D32" t="str">
        <f>Besoins!F22</f>
        <v>kg</v>
      </c>
    </row>
    <row r="33">
      <c r="A33"/>
      <c r="B33" t="str" s="18">
        <f>"ℹ "&amp;Procedure!E10</f>
        <v>ℹ</v>
      </c>
      <c r="C33"/>
      <c r="D33"/>
    </row>
    <row r="34">
      <c r="A34" t="s" s="17">
        <v>153</v>
      </c>
      <c r="B34" t="str" s="14">
        <f>"[ÉPLUCHER] "&amp;Procedure!D11</f>
        <v>[ÉPLUCHER] Blanchir la viande et les os 3 à 4 minutes — Les couvrir d'eau froide, porter à ébullition, écumer, rafraîchir à l'eau courante.</v>
      </c>
      <c r="C34"/>
      <c r="D34"/>
    </row>
    <row r="35">
      <c r="A35"/>
      <c r="B35" t="str" s="18">
        <f>"ℹ "&amp;Procedure!E11</f>
        <v>ℹ</v>
      </c>
      <c r="C35"/>
      <c r="D35"/>
    </row>
    <row r="36">
      <c r="A36" t="s" s="17">
        <v>158</v>
      </c>
      <c r="B36" t="str" s="14">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11">
        <f>Besoins!E8</f>
        <v>2.1</v>
      </c>
      <c r="D37" t="str">
        <f>Besoins!F8</f>
        <v>lt</v>
      </c>
    </row>
    <row r="38">
      <c r="A38"/>
      <c r="B38" t="str">
        <f>Besoins!B18</f>
        <v>Gros sel de mer</v>
      </c>
      <c r="C38" s="11">
        <f>Besoins!E18</f>
        <v>0.006</v>
      </c>
      <c r="D38" t="str">
        <f>Besoins!F18</f>
        <v>kg</v>
      </c>
    </row>
    <row r="39">
      <c r="A39"/>
      <c r="B39" t="str" s="18">
        <f>"ℹ "&amp;Procedure!E12</f>
        <v>ℹ</v>
      </c>
      <c r="C39"/>
      <c r="D39"/>
    </row>
    <row r="40">
      <c r="A40" t="s" s="17">
        <v>161</v>
      </c>
      <c r="B40" t="str" s="14">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154</v>
      </c>
      <c r="C41" s="11">
        <f>'Besoins'!$B$2*0.18</f>
        <v>0.18</v>
      </c>
      <c r="D41" t="s">
        <v>45</v>
      </c>
    </row>
    <row r="42">
      <c r="A42"/>
      <c r="B42" t="str">
        <f>Besoins!B15</f>
        <v>OIGNON jaune France cat.I 60-80mm</v>
      </c>
      <c r="C42" s="11">
        <f>Besoins!E15</f>
        <v>0.18</v>
      </c>
      <c r="D42" t="str">
        <f>Besoins!F15</f>
        <v>kg</v>
      </c>
    </row>
    <row r="43">
      <c r="A43"/>
      <c r="B43" t="s">
        <v>155</v>
      </c>
      <c r="C43" s="11">
        <f>'Besoins'!$B$2*0.18</f>
        <v>0.18</v>
      </c>
      <c r="D43" t="s">
        <v>45</v>
      </c>
    </row>
    <row r="44">
      <c r="A44"/>
      <c r="B44" t="s">
        <v>156</v>
      </c>
      <c r="C44" s="11">
        <f>'Besoins'!$B$2*0.096</f>
        <v>0.096</v>
      </c>
      <c r="D44" t="s">
        <v>45</v>
      </c>
    </row>
    <row r="45">
      <c r="A45"/>
      <c r="B45" t="str">
        <f>Besoins!B12</f>
        <v>AIL frais France cat.I 60-80mm</v>
      </c>
      <c r="C45" s="11">
        <f>Besoins!E12</f>
        <v>0.006</v>
      </c>
      <c r="D45" t="str">
        <f>Besoins!F12</f>
        <v>kg</v>
      </c>
    </row>
    <row r="46">
      <c r="A46"/>
      <c r="B46" t="s">
        <v>166</v>
      </c>
      <c r="C46" s="11">
        <f>'Besoins'!$B$2*1.2</f>
        <v>1.2</v>
      </c>
      <c r="D46" t="s">
        <v>35</v>
      </c>
    </row>
    <row r="47">
      <c r="A47"/>
      <c r="B47" t="s">
        <v>167</v>
      </c>
      <c r="C47" s="11">
        <f>'Besoins'!$B$2*1.2</f>
        <v>1.2</v>
      </c>
      <c r="D47" t="s">
        <v>35</v>
      </c>
    </row>
    <row r="48">
      <c r="A48" t="s" s="17">
        <v>163</v>
      </c>
      <c r="B48" t="str" s="14">
        <f>"[PASSER] "&amp;Procedure!D14</f>
        <v>[PASSER] Cuire 3 à 4 heures à découvert à très faible ébullition — Écumer et dégraisser souvent (une petite louche d'eau froide fait remonter la graisse) ; une ébullition trop vive trouble la marmite.</v>
      </c>
      <c r="C48"/>
      <c r="D48"/>
    </row>
    <row r="49">
      <c r="A49"/>
      <c r="B49" t="str" s="18">
        <f>"ℹ "&amp;Procedure!E14</f>
        <v>ℹ</v>
      </c>
      <c r="C49"/>
      <c r="D49"/>
    </row>
    <row r="50">
      <c r="A50" t="s" s="17">
        <v>168</v>
      </c>
      <c r="B50" t="str" s="14">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162</v>
      </c>
      <c r="C51" s="11">
        <f>'Besoins'!$B$2*0.0012</f>
        <v>0.0012</v>
      </c>
      <c r="D51" t="s">
        <v>45</v>
      </c>
    </row>
    <row r="52">
      <c r="A52"/>
      <c r="B52" t="str" s="18">
        <f>"ℹ "&amp;Procedure!E15</f>
        <v>ℹ</v>
      </c>
      <c r="C52"/>
      <c r="D52"/>
    </row>
    <row r="53">
      <c r="A53"/>
      <c r="B53"/>
      <c r="C53"/>
      <c r="D53"/>
    </row>
    <row r="54">
      <c r="A54" t="s" s="16">
        <v>169</v>
      </c>
      <c r="B54"/>
      <c r="C54"/>
      <c r="D54"/>
    </row>
    <row r="55">
      <c r="A55" t="s" s="17">
        <v>151</v>
      </c>
      <c r="B55" t="str" s="14">
        <f>"[TRIER] "&amp;Procedure!D16</f>
        <v>[TRIER] Trier et laver soigneusement les tiges de persil, les branches de céleri et les feuilles de poireau. Ne pas utiliser des tiges ayant séjourné trop longtemps dans l'eau (risque de fermentation).</v>
      </c>
      <c r="C55"/>
      <c r="D55"/>
    </row>
    <row r="56">
      <c r="A56" t="s" s="17">
        <v>152</v>
      </c>
      <c r="B56" t="str" s="14">
        <f>"[TRIER] "&amp;Procedure!D17</f>
        <v>[TRIER] Choisir un excellent thym très odorant, le trier, le laver, le sécher doucement. Laver, sécher et effeuiller le laurier.</v>
      </c>
      <c r="C56"/>
      <c r="D56"/>
    </row>
    <row r="57">
      <c r="A57" t="s" s="17">
        <v>153</v>
      </c>
      <c r="B57" t="str" s="14">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7">
        <v>158</v>
      </c>
      <c r="B58" t="str" s="14">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9">
        <v>22</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2026-10-01T16:18:50Z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2026-10-01T16:18:50Z</dcterms:modified>
  <cp:revision>1</cp:revision>
</cp:coreProperties>
</file>