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<sst xmlns="http://schemas.openxmlformats.org/spreadsheetml/2006/main" count="128" uniqueCount="128">
  <si>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</si>
  <si>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</si>
  <si>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 CITRON MERINGUÉE</t>
  </si>
  <si>
    <t>Code</t>
  </si>
  <si>
    <t>GRO_CDC_267B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</si>
  <si>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</si>
  <si>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</si>
  <si>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</si>
  <si>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</si>
  <si>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</si>
  <si>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</si>
  <si>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</si>
  <si>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</si>
  <si>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</si>
  <si>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</si>
  <si>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</si>
  <si>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</si>
  <si>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</si>
  <si>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</si>
  <si>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</si>
  <si>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</si>
  <si>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</si>
  <si>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</si>
  <si>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</si>
  <si>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</si>
  <si>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</si>
  <si>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</si>
  <si>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</si>
  <si>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</si>
  <si>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</si>
  <si>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</si>
  <si>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</si>
  <si>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</si>
  <si>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</si>
  <si>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</si>
  <si>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</si>
  <si>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</si>
  <si>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</si>
  <si>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</si>
  <si>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</si>
  <si>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</si>
  <si>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</si>
  <si>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</si>
  <si>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</si>
  <si>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</si>
  <si>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</si>
  <si>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</si>
  <si>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</si>
  <si>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</si>
  <si>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</si>
  <si>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</si>
  <si>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</si>
  <si>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</si>
  <si>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</si>
  <si>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</si>
  <si>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</si>
  <si>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</si>
  <si>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</si>
  <si>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</si>
  <si>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</si>
  <si>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</si>
  <si>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</si>
  <si>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</si>
  <si>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</si>
  <si>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</si>
  <si>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</si>
  <si>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</si>
  <si>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</si>
  <si>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</si>
  <si>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</si>
  <si>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</si>
  <si>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</si>
  <si>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</si>
  <si>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</si>
  <si>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</si>
  <si>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</si>
  <si>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</si>
  <si>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</si>
  <si>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</si>
  <si>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</si>
  <si>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</si>
  <si>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</si>
  <si>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</si>
  <si>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</si>
  <si>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</si>
  <si>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</si>
  <si>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</si>
  <si>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</si>
  <si>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</si>
  <si>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</si>
  <si>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</si>
  <si>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</si>
  <si>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 xml:space="preserve">    ↳ MERINGUE FRAÎCHE (PROPORTIONS CLIPPER)</t>
  </si>
  <si>
    <t xml:space="preserve">        ↳ Blanc d'oeuf liquide pasteurisé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</si>
  <si>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</si>
  <si>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</si>
  <si>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</si>
  <si>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</si>
  <si>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</si>
  <si>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</si>
  <si>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</si>
  <si>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</si>
  <si>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</si>
  <si>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</si>
  <si>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</si>
  <si>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</si>
  <si>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MERINGUE FRAÎCHE (PROPORTIONS CLIPPER)</t>
  </si>
  <si>
    <t>Utiliser aussitôt — Dresser à la poche (douille cannelée) ; cuire selon l'usage (tarte meringuée : + 150 °C, 15 à 30 minutes).</t>
  </si>
  <si>
    <t>Fiche technique — TARTE AU CITRON MERINGUÉE</t>
  </si>
  <si>
    <t>TARTE AU CITRON MERINGUÉE  GRO_CDC_267B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</si>
  <si>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</si>
  <si>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</si>
  <si>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</si>
  <si>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</si>
  <si>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</si>
  <si>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</si>
  <si>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</si>
  <si>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</si>
  <si>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</si>
  <si>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 xml:space="preserve">    MERINGUE FRAÎCHE (PROPORTIONS CLIPPER)</t>
  </si>
  <si>
    <t>7.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</si>
  <si>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</si>
  <si>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</si>
  <si>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</si>
  <si>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</si>
  <si>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</si>
  <si>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</si>
  <si>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↳ MERINGUE FRAÎCHE (PROPORTIONS CLIPPER)  GRO_CDC_219A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</si>
</sst>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50.204477056277</v>
      </c>
    </row>
    <row r="12">
      <c r="A12" t="s" s="3">
        <v>16</v>
      </c>
      <c r="B12" s="4">
        <v>0.50204477056277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50.204477056277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0.666667</v>
      </c>
      <c r="E8" s="11">
        <f>D8*$B$2</f>
        <v>0.666667</v>
      </c>
      <c r="F8" t="s">
        <v>37</v>
      </c>
      <c r="G8" s="4">
        <f>E8*8.1571387786</f>
        <v>5.438095</v>
      </c>
    </row>
    <row r="9">
      <c r="A9" t="s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41</v>
      </c>
      <c r="G9" s="4">
        <f>E9*0.56</f>
        <v>1.96</v>
      </c>
    </row>
    <row r="10">
      <c r="A10" t="s">
        <v>42</v>
      </c>
      <c r="B10" t="s">
        <v>43</v>
      </c>
      <c r="C10" t="s">
        <v>44</v>
      </c>
      <c r="D10" s="9">
        <v>0.175</v>
      </c>
      <c r="E10" s="11">
        <f>D10*$B$2</f>
        <v>0.175</v>
      </c>
      <c r="F10" t="s">
        <v>41</v>
      </c>
      <c r="G10" s="4">
        <f>E10*1.6</f>
        <v>0.28</v>
      </c>
    </row>
    <row r="11">
      <c r="A11" t="s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41</v>
      </c>
      <c r="G11" s="4">
        <f>E11*2.8</f>
        <v>5.04</v>
      </c>
    </row>
    <row r="12">
      <c r="A12" t="s">
        <v>48</v>
      </c>
      <c r="B12" t="s">
        <v>49</v>
      </c>
      <c r="C12" t="s">
        <v>50</v>
      </c>
      <c r="D12" s="9">
        <v>3.8</v>
      </c>
      <c r="E12" s="11">
        <f>D12*$B$2</f>
        <v>3.8</v>
      </c>
      <c r="F12" t="s">
        <v>41</v>
      </c>
      <c r="G12" s="4">
        <f>E12*5.2</f>
        <v>19.76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41</v>
      </c>
      <c r="G13" s="4">
        <f>E13*4.2</f>
        <v>0.189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41</v>
      </c>
      <c r="G14" s="4">
        <f>E14*3.2</f>
        <v>3.2</v>
      </c>
    </row>
    <row r="15">
      <c r="A15" t="s">
        <v>57</v>
      </c>
      <c r="B15" t="s">
        <v>58</v>
      </c>
      <c r="C15" t="s">
        <v>59</v>
      </c>
      <c r="D15" s="9">
        <v>0.012</v>
      </c>
      <c r="E15" s="11">
        <f>D15*$B$2</f>
        <v>0.012</v>
      </c>
      <c r="F15" t="s">
        <v>41</v>
      </c>
      <c r="G15" s="4">
        <f>E15*0.35</f>
        <v>0.0042</v>
      </c>
    </row>
    <row r="16">
      <c r="A16" t="s">
        <v>60</v>
      </c>
      <c r="B16" t="s">
        <v>61</v>
      </c>
      <c r="C16" t="s">
        <v>62</v>
      </c>
      <c r="D16" s="9">
        <v>5.25</v>
      </c>
      <c r="E16" s="11">
        <f>D16*$B$2</f>
        <v>5.25</v>
      </c>
      <c r="F16" t="s">
        <v>41</v>
      </c>
      <c r="G16" s="4">
        <f>E16*0.82</f>
        <v>4.305</v>
      </c>
    </row>
    <row r="17">
      <c r="A17" t="s">
        <v>63</v>
      </c>
      <c r="B17" t="s">
        <v>64</v>
      </c>
      <c r="C17" t="s">
        <v>62</v>
      </c>
      <c r="D17" s="9">
        <v>0.2</v>
      </c>
      <c r="E17" s="11">
        <f>D17*$B$2</f>
        <v>0.2</v>
      </c>
      <c r="F17" t="s">
        <v>41</v>
      </c>
      <c r="G17" s="4">
        <f>E17*1.05</f>
        <v>0.21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6.907</v>
      </c>
      <c r="E3" t="s">
        <v>41</v>
      </c>
      <c r="F3" t="s">
        <v>73</v>
      </c>
    </row>
    <row r="4">
      <c r="A4">
        <v>2</v>
      </c>
      <c r="B4" t="s">
        <v>74</v>
      </c>
      <c r="C4" t="s">
        <v>75</v>
      </c>
      <c r="D4" s="11">
        <v>3.5</v>
      </c>
      <c r="E4" t="s">
        <v>41</v>
      </c>
      <c r="F4" t="s">
        <v>40</v>
      </c>
    </row>
    <row r="5">
      <c r="A5">
        <v>2</v>
      </c>
      <c r="B5" t="s">
        <v>76</v>
      </c>
      <c r="C5" t="s">
        <v>75</v>
      </c>
      <c r="D5" s="11">
        <v>1.6</v>
      </c>
      <c r="E5" t="s">
        <v>41</v>
      </c>
      <c r="F5" t="s">
        <v>50</v>
      </c>
    </row>
    <row r="6">
      <c r="A6">
        <v>2</v>
      </c>
      <c r="B6" t="s">
        <v>77</v>
      </c>
      <c r="C6" t="s">
        <v>75</v>
      </c>
      <c r="D6" s="11">
        <v>1.25</v>
      </c>
      <c r="E6" t="s">
        <v>41</v>
      </c>
      <c r="F6" t="s">
        <v>62</v>
      </c>
    </row>
    <row r="7">
      <c r="A7">
        <v>2</v>
      </c>
      <c r="B7" t="s">
        <v>78</v>
      </c>
      <c r="C7" t="s">
        <v>70</v>
      </c>
      <c r="D7" s="11">
        <v>0.5</v>
      </c>
      <c r="E7" t="s">
        <v>79</v>
      </c>
      <c r="F7" t="s">
        <v>80</v>
      </c>
    </row>
    <row r="8">
      <c r="A8">
        <v>3</v>
      </c>
      <c r="B8" t="s">
        <v>81</v>
      </c>
      <c r="C8" t="s">
        <v>75</v>
      </c>
      <c r="D8" s="11">
        <v>9.091</v>
      </c>
      <c r="E8" t="s">
        <v>24</v>
      </c>
      <c r="F8" t="s">
        <v>33</v>
      </c>
    </row>
    <row r="9">
      <c r="A9">
        <v>2</v>
      </c>
      <c r="B9" t="s">
        <v>82</v>
      </c>
      <c r="C9" t="s">
        <v>75</v>
      </c>
      <c r="D9" s="11">
        <v>0.045</v>
      </c>
      <c r="E9" t="s">
        <v>41</v>
      </c>
      <c r="F9" t="s">
        <v>53</v>
      </c>
    </row>
    <row r="10">
      <c r="A10">
        <v>2</v>
      </c>
      <c r="B10" t="s">
        <v>83</v>
      </c>
      <c r="C10" t="s">
        <v>75</v>
      </c>
      <c r="D10" s="11">
        <v>0.012</v>
      </c>
      <c r="E10" t="s">
        <v>41</v>
      </c>
      <c r="F10" t="s">
        <v>59</v>
      </c>
    </row>
    <row r="11">
      <c r="A11">
        <v>1</v>
      </c>
      <c r="B11" t="s">
        <v>84</v>
      </c>
      <c r="C11" t="s">
        <v>75</v>
      </c>
      <c r="D11" s="11">
        <v>0.2</v>
      </c>
      <c r="E11" t="s">
        <v>41</v>
      </c>
      <c r="F11" t="s">
        <v>50</v>
      </c>
    </row>
    <row r="12">
      <c r="A12">
        <v>1</v>
      </c>
      <c r="B12" t="s">
        <v>85</v>
      </c>
      <c r="C12" t="s">
        <v>70</v>
      </c>
      <c r="D12" s="11">
        <v>7.2</v>
      </c>
      <c r="E12" t="s">
        <v>41</v>
      </c>
      <c r="F12" t="s">
        <v>73</v>
      </c>
    </row>
    <row r="13">
      <c r="A13">
        <v>2</v>
      </c>
      <c r="B13" t="s">
        <v>86</v>
      </c>
      <c r="C13" t="s">
        <v>70</v>
      </c>
      <c r="D13" s="11">
        <v>15</v>
      </c>
      <c r="E13" t="s">
        <v>24</v>
      </c>
      <c r="F13" t="s">
        <v>87</v>
      </c>
    </row>
    <row r="14">
      <c r="A14">
        <v>3</v>
      </c>
      <c r="B14" t="s">
        <v>88</v>
      </c>
      <c r="C14" t="s">
        <v>75</v>
      </c>
      <c r="D14" s="11">
        <v>1.8</v>
      </c>
      <c r="E14" t="s">
        <v>41</v>
      </c>
      <c r="F14" t="s">
        <v>47</v>
      </c>
    </row>
    <row r="15">
      <c r="A15">
        <v>2</v>
      </c>
      <c r="B15" t="s">
        <v>89</v>
      </c>
      <c r="C15" t="s">
        <v>70</v>
      </c>
      <c r="D15" s="11">
        <v>0.5</v>
      </c>
      <c r="E15" t="s">
        <v>79</v>
      </c>
      <c r="F15" t="s">
        <v>87</v>
      </c>
    </row>
    <row r="16">
      <c r="A16">
        <v>3</v>
      </c>
      <c r="B16" t="s">
        <v>90</v>
      </c>
      <c r="C16" t="s">
        <v>75</v>
      </c>
      <c r="D16" s="11">
        <v>0.667</v>
      </c>
      <c r="E16" t="s">
        <v>37</v>
      </c>
      <c r="F16" t="s">
        <v>36</v>
      </c>
    </row>
    <row r="17">
      <c r="A17">
        <v>2</v>
      </c>
      <c r="B17" t="s">
        <v>78</v>
      </c>
      <c r="C17" t="s">
        <v>70</v>
      </c>
      <c r="D17" s="11">
        <v>1.5</v>
      </c>
      <c r="E17" t="s">
        <v>79</v>
      </c>
      <c r="F17" t="s">
        <v>80</v>
      </c>
    </row>
    <row r="18">
      <c r="A18">
        <v>3</v>
      </c>
      <c r="B18" t="s">
        <v>81</v>
      </c>
      <c r="C18" t="s">
        <v>75</v>
      </c>
      <c r="D18" s="11">
        <v>27.273</v>
      </c>
      <c r="E18" t="s">
        <v>24</v>
      </c>
      <c r="F18" t="s">
        <v>33</v>
      </c>
    </row>
    <row r="19">
      <c r="A19">
        <v>2</v>
      </c>
      <c r="B19" t="s">
        <v>77</v>
      </c>
      <c r="C19" t="s">
        <v>75</v>
      </c>
      <c r="D19" s="11">
        <v>2.5</v>
      </c>
      <c r="E19" t="s">
        <v>41</v>
      </c>
      <c r="F19" t="s">
        <v>62</v>
      </c>
    </row>
    <row r="20">
      <c r="A20">
        <v>2</v>
      </c>
      <c r="B20" t="s">
        <v>76</v>
      </c>
      <c r="C20" t="s">
        <v>75</v>
      </c>
      <c r="D20" s="11">
        <v>2</v>
      </c>
      <c r="E20" t="s">
        <v>41</v>
      </c>
      <c r="F20" t="s">
        <v>50</v>
      </c>
    </row>
    <row r="21">
      <c r="A21">
        <v>2</v>
      </c>
      <c r="B21" t="s">
        <v>91</v>
      </c>
      <c r="C21" t="s">
        <v>75</v>
      </c>
      <c r="D21" s="11">
        <v>0.175</v>
      </c>
      <c r="E21" t="s">
        <v>41</v>
      </c>
      <c r="F21" t="s">
        <v>44</v>
      </c>
    </row>
    <row r="22">
      <c r="A22">
        <v>1</v>
      </c>
      <c r="B22" t="s">
        <v>92</v>
      </c>
      <c r="C22" t="s">
        <v>70</v>
      </c>
      <c r="D22" s="11">
        <v>2.5</v>
      </c>
      <c r="E22" t="s">
        <v>41</v>
      </c>
      <c r="F22" t="s">
        <v>73</v>
      </c>
    </row>
    <row r="23">
      <c r="A23">
        <v>2</v>
      </c>
      <c r="B23" t="s">
        <v>93</v>
      </c>
      <c r="C23" t="s">
        <v>75</v>
      </c>
      <c r="D23" s="11">
        <v>1</v>
      </c>
      <c r="E23" t="s">
        <v>41</v>
      </c>
      <c r="F23" t="s">
        <v>56</v>
      </c>
    </row>
    <row r="24">
      <c r="A24">
        <v>2</v>
      </c>
      <c r="B24" t="s">
        <v>77</v>
      </c>
      <c r="C24" t="s">
        <v>75</v>
      </c>
      <c r="D24" s="11">
        <v>1.5</v>
      </c>
      <c r="E24" t="s">
        <v>41</v>
      </c>
      <c r="F24" t="s">
        <v>62</v>
      </c>
    </row>
    <row r="25">
      <c r="A25">
        <v>1</v>
      </c>
      <c r="B25" t="s">
        <v>94</v>
      </c>
      <c r="C25" t="s">
        <v>75</v>
      </c>
      <c r="D25" s="11">
        <v>0.2</v>
      </c>
      <c r="E25" t="s">
        <v>41</v>
      </c>
      <c r="F25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101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Meringuer — Confectionner la meringue fraîche (Fiche 219A). À la poche à douille cannelée, décorer de rosaces ; saupoudrer de sucre glace ; cuire à + 150 °C, 15 à 30 minutes.</t>
        </is>
      </c>
      <c r="E7" t="s" s="14"/>
      <c r="F7"/>
    </row>
    <row r="8">
      <c r="A8" t="s">
        <v>2</v>
      </c>
      <c r="B8">
        <v>7</v>
      </c>
      <c r="C8"/>
      <c r="D8" t="s" s="14">
        <v>102</v>
      </c>
      <c r="E8" t="s" s="14"/>
      <c r="F8"/>
    </row>
    <row r="9">
      <c r="A9" t="s">
        <v>103</v>
      </c>
      <c r="B9">
        <v>1</v>
      </c>
      <c r="C9"/>
      <c r="D9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9" t="s" s="14"/>
      <c r="F9"/>
    </row>
    <row r="10">
      <c r="A10" t="s">
        <v>103</v>
      </c>
      <c r="B10">
        <v>2</v>
      </c>
      <c r="C10"/>
      <c r="D10" t="inlineStr" s="14">
        <is>
          <t>Sabler — Couper le beurre en parcelles. Au batteur, à la feuille, en première vitesse, sabler la farine, la levure, le sel et le beurre jusqu'à ne plus avoir de morceaux de beurre.</t>
        </is>
      </c>
      <c r="E10" t="s" s="14"/>
      <c r="F10"/>
    </row>
    <row r="11">
      <c r="A11" t="s">
        <v>103</v>
      </c>
      <c r="B11">
        <v>3</v>
      </c>
      <c r="C11"/>
      <c r="D11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1" t="s" s="14"/>
      <c r="F11"/>
    </row>
    <row r="12">
      <c r="A12" t="s">
        <v>103</v>
      </c>
      <c r="B12">
        <v>4</v>
      </c>
      <c r="C12"/>
      <c r="D12" t="s" s="14">
        <v>104</v>
      </c>
      <c r="E12" t="s" s="14"/>
      <c r="F12"/>
    </row>
    <row r="13">
      <c r="A13" t="s">
        <v>105</v>
      </c>
      <c r="B13">
        <v>1</v>
      </c>
      <c r="C13"/>
      <c r="D13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3" t="s" s="14"/>
      <c r="F13"/>
    </row>
    <row r="14">
      <c r="A14" t="s">
        <v>105</v>
      </c>
      <c r="B14">
        <v>2</v>
      </c>
      <c r="C14"/>
      <c r="D14" t="inlineStr" s="14">
        <is>
          <t>Citrons — Laver les citrons ; les zester et hacher finement les zestes au cutter ; presser le jus (≈ 50 cL) et l'ajouter à l'autre jus. Faire fondre le beurre ; laisser refroidir.</t>
        </is>
      </c>
      <c r="E14" t="s" s="14"/>
      <c r="F14"/>
    </row>
    <row r="15">
      <c r="A15" t="s">
        <v>105</v>
      </c>
      <c r="B15">
        <v>3</v>
      </c>
      <c r="C15"/>
      <c r="D15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5" t="s" s="14"/>
      <c r="F15"/>
    </row>
    <row r="16">
      <c r="A16" t="s">
        <v>106</v>
      </c>
      <c r="B16">
        <v>1</v>
      </c>
      <c r="C16"/>
      <c r="D16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6" t="s" s="14"/>
      <c r="F16"/>
    </row>
    <row r="17">
      <c r="A17" t="s">
        <v>106</v>
      </c>
      <c r="B17">
        <v>2</v>
      </c>
      <c r="C17"/>
      <c r="D17" t="inlineStr" s="14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17" t="s" s="14"/>
      <c r="F17"/>
    </row>
    <row r="18">
      <c r="A18" t="s">
        <v>106</v>
      </c>
      <c r="B18">
        <v>3</v>
      </c>
      <c r="C18"/>
      <c r="D18" t="s" s="14">
        <v>107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"GRO_CDC_267B · GRO.DESSERTS · référence : "&amp;Besoins!B3&amp;" "&amp;Besoins!C3&amp;" · multiplicateur réglable sur la feuille ""Besoins"""</f>
        <v>GRO_CDC_267B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111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112</v>
      </c>
      <c r="C7" s="11">
        <f>'Besoins'!$B$2*6.907</f>
        <v>6.907</v>
      </c>
      <c r="D7" t="s">
        <v>41</v>
      </c>
    </row>
    <row r="8">
      <c r="A8"/>
      <c r="B8" t="s">
        <v>113</v>
      </c>
      <c r="C8" s="11">
        <f>'Besoins'!$B$2*0.2</f>
        <v>0.2</v>
      </c>
      <c r="D8" t="s">
        <v>41</v>
      </c>
    </row>
    <row r="9">
      <c r="A9"/>
      <c r="B9" t="s">
        <v>114</v>
      </c>
      <c r="C9" s="11">
        <f>'Besoins'!$B$2*7.2</f>
        <v>7.2</v>
      </c>
      <c r="D9" t="s">
        <v>41</v>
      </c>
    </row>
    <row r="10">
      <c r="A10" t="s" s="17">
        <v>115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116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117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114</v>
      </c>
      <c r="C13" s="11">
        <f>'Besoins'!$B$2*7.2</f>
        <v>7.2</v>
      </c>
      <c r="D13" t="s">
        <v>41</v>
      </c>
    </row>
    <row r="14">
      <c r="A14" t="s" s="17">
        <v>118</v>
      </c>
      <c r="B14" t="str" s="14">
        <f>Procedure!D7</f>
        <v>Meringuer — Confectionner la meringue fraîche (Fiche 219A). À la poche à douille cannelée, décorer de rosaces ; saupoudrer de sucre glace ; cuire à + 150 °C, 15 à 30 minutes.</v>
      </c>
      <c r="C14"/>
      <c r="D14"/>
    </row>
    <row r="15">
      <c r="A15"/>
      <c r="B15" t="s">
        <v>119</v>
      </c>
      <c r="C15" s="11">
        <f>'Besoins'!$B$2*2.5</f>
        <v>2.5</v>
      </c>
      <c r="D15" t="s">
        <v>41</v>
      </c>
    </row>
    <row r="16">
      <c r="A16"/>
      <c r="B16" t="str">
        <f>Besoins!B17</f>
        <v>Sucre glace tamisé</v>
      </c>
      <c r="C16" s="11">
        <f>Besoins!E17</f>
        <v>0.2</v>
      </c>
      <c r="D16" t="str">
        <f>Besoins!F17</f>
        <v>kg</v>
      </c>
    </row>
    <row r="17">
      <c r="A17" t="s" s="17">
        <v>120</v>
      </c>
      <c r="B17" t="str" s="14">
        <f>Procedure!D8</f>
        <v>Servir — Détailler 25 parts par bac ; servir à la spatule carrée.</v>
      </c>
      <c r="C17"/>
      <c r="D17"/>
    </row>
    <row r="18">
      <c r="A18"/>
      <c r="B18"/>
      <c r="C18"/>
      <c r="D18"/>
    </row>
    <row r="19">
      <c r="A19" t="s" s="16">
        <v>121</v>
      </c>
      <c r="B19"/>
      <c r="C19"/>
      <c r="D19"/>
    </row>
    <row r="20">
      <c r="A20" t="s" s="17">
        <v>110</v>
      </c>
      <c r="B20" t="str" s="14">
        <f>Procedure!D9</f>
        <v>Mise en place du poste de travail — Vérifier les D.L.C., peser les denrées, sélectionner le matériel nécessaire. Laver et désinfecter le matériel et le poste de travail en suivant les protocoles.</v>
      </c>
      <c r="C20"/>
      <c r="D20"/>
    </row>
    <row r="21">
      <c r="A21" t="s" s="17">
        <v>111</v>
      </c>
      <c r="B21" t="str" s="14">
        <f>Procedure!D10</f>
        <v>Sabler — Couper le beurre en parcelles. Au batteur, à la feuille, en première vitesse, sabler la farine, la levure, le sel et le beurre jusqu'à ne plus avoir de morceaux de beurre.</v>
      </c>
      <c r="C21"/>
      <c r="D21"/>
    </row>
    <row r="22">
      <c r="A22"/>
      <c r="B22" t="str">
        <f>Besoins!B9</f>
        <v>Farine de blé T55</v>
      </c>
      <c r="C22" s="11">
        <f>Besoins!E9</f>
        <v>3.5</v>
      </c>
      <c r="D22" t="str">
        <f>Besoins!F9</f>
        <v>kg</v>
      </c>
    </row>
    <row r="23">
      <c r="A23"/>
      <c r="B23" t="s">
        <v>113</v>
      </c>
      <c r="C23" s="11">
        <f>'Besoins'!$B$2*1.6</f>
        <v>1.6</v>
      </c>
      <c r="D23" t="s">
        <v>41</v>
      </c>
    </row>
    <row r="24">
      <c r="A24"/>
      <c r="B24" t="str">
        <f>Besoins!B13</f>
        <v>Levure chimique (poudre à lever)</v>
      </c>
      <c r="C24" s="11">
        <f>Besoins!E13</f>
        <v>0.045</v>
      </c>
      <c r="D24" t="str">
        <f>Besoins!F13</f>
        <v>kg</v>
      </c>
    </row>
    <row r="25">
      <c r="A25"/>
      <c r="B25" t="str">
        <f>Besoins!B15</f>
        <v>Sel fin de cuisine</v>
      </c>
      <c r="C25" s="11">
        <f>Besoins!E15</f>
        <v>0.012</v>
      </c>
      <c r="D25" t="str">
        <f>Besoins!F15</f>
        <v>kg</v>
      </c>
    </row>
    <row r="26">
      <c r="A26" t="s" s="17">
        <v>115</v>
      </c>
      <c r="B26" t="str" s="14">
        <f>Procedure!D11</f>
        <v>Lier — Mélanger à part les œufs et le sucre (le sucre absorbe l'eau des œufs et évite de rendre la pâte élastique) ; les verser progressivement sur le sablage ; mélanger sans travailler, juste pour homogénéiser.</v>
      </c>
      <c r="C26"/>
      <c r="D26"/>
    </row>
    <row r="27">
      <c r="A27"/>
      <c r="B27" t="s">
        <v>122</v>
      </c>
      <c r="C27" s="11">
        <f>'Besoins'!$B$2*1.25</f>
        <v>1.25</v>
      </c>
      <c r="D27" t="s">
        <v>41</v>
      </c>
    </row>
    <row r="28">
      <c r="A28"/>
      <c r="B28" t="s">
        <v>123</v>
      </c>
      <c r="C28" s="11">
        <f>'Besoins'!$B$2*0.5</f>
        <v>0.5</v>
      </c>
      <c r="D28" t="s">
        <v>79</v>
      </c>
    </row>
    <row r="29">
      <c r="A29" t="s" s="17">
        <v>116</v>
      </c>
      <c r="B29" t="str" s="14">
        <f>Procedure!D12</f>
        <v>Réserver — Diviser en 4 pâtons ; les aplatir au maximum dans du film ; réserver au froid.</v>
      </c>
      <c r="C29"/>
      <c r="D29"/>
    </row>
    <row r="30">
      <c r="A30"/>
      <c r="B30"/>
      <c r="C30"/>
      <c r="D30"/>
    </row>
    <row r="31">
      <c r="A31" t="s" s="16">
        <v>124</v>
      </c>
      <c r="B31"/>
      <c r="C31"/>
      <c r="D31"/>
    </row>
    <row r="32">
      <c r="A32" t="s" s="17">
        <v>110</v>
      </c>
      <c r="B32" t="str" s="14">
        <f>Procedure!D13</f>
        <v>Mise en place du poste de travail — Vérifier les D.L.C., peser les denrées, sélectionner le matériel nécessaire. Laver et désinfecter le matériel et le poste de travail en suivant les protocoles.</v>
      </c>
      <c r="C32"/>
      <c r="D32"/>
    </row>
    <row r="33">
      <c r="A33" t="s" s="17">
        <v>111</v>
      </c>
      <c r="B33" t="str" s="14">
        <f>Procedure!D14</f>
        <v>Citrons — Laver les citrons ; les zester et hacher finement les zestes au cutter ; presser le jus (≈ 50 cL) et l'ajouter à l'autre jus. Faire fondre le beurre ; laisser refroidir.</v>
      </c>
      <c r="C33"/>
      <c r="D33"/>
    </row>
    <row r="34">
      <c r="A34"/>
      <c r="B34" t="s">
        <v>125</v>
      </c>
      <c r="C34" s="11">
        <f>'Besoins'!$B$2*15</f>
        <v>15</v>
      </c>
      <c r="D34" t="s">
        <v>24</v>
      </c>
    </row>
    <row r="35">
      <c r="A35"/>
      <c r="B35" t="s">
        <v>126</v>
      </c>
      <c r="C35" s="11">
        <f>'Besoins'!$B$2*0.5</f>
        <v>0.5</v>
      </c>
      <c r="D35" t="s">
        <v>79</v>
      </c>
    </row>
    <row r="36">
      <c r="A36"/>
      <c r="B36" t="s">
        <v>113</v>
      </c>
      <c r="C36" s="11">
        <f>'Besoins'!$B$2*2</f>
        <v>2</v>
      </c>
      <c r="D36" t="s">
        <v>41</v>
      </c>
    </row>
    <row r="37">
      <c r="A37" t="s" s="17">
        <v>115</v>
      </c>
      <c r="B37" t="str" s="14">
        <f>Procedure!D15</f>
        <v>Appareil — Au batteur, au fouet, blanchir les œufs et le sucre ; ajouter le beurre fondu puis la fécule ; travailler ; incorporer le jus puis les zestes ; bien mélanger. Réserver jusqu'à garnissage des fonds cuits à blanc.</v>
      </c>
      <c r="C37"/>
      <c r="D37"/>
    </row>
    <row r="38">
      <c r="A38"/>
      <c r="B38" t="s">
        <v>126</v>
      </c>
      <c r="C38" s="11">
        <f>'Besoins'!$B$2*0.5</f>
        <v>0.5</v>
      </c>
      <c r="D38" t="s">
        <v>79</v>
      </c>
    </row>
    <row r="39">
      <c r="A39"/>
      <c r="B39" t="s">
        <v>123</v>
      </c>
      <c r="C39" s="11">
        <f>'Besoins'!$B$2*1.5</f>
        <v>1.5</v>
      </c>
      <c r="D39" t="s">
        <v>79</v>
      </c>
    </row>
    <row r="40">
      <c r="A40"/>
      <c r="B40" t="s">
        <v>122</v>
      </c>
      <c r="C40" s="11">
        <f>'Besoins'!$B$2*2.5</f>
        <v>2.5</v>
      </c>
      <c r="D40" t="s">
        <v>41</v>
      </c>
    </row>
    <row r="41">
      <c r="A41"/>
      <c r="B41" t="s">
        <v>113</v>
      </c>
      <c r="C41" s="11">
        <f>'Besoins'!$B$2*2</f>
        <v>2</v>
      </c>
      <c r="D41" t="s">
        <v>41</v>
      </c>
    </row>
    <row r="42">
      <c r="A42"/>
      <c r="B42" t="str">
        <f>Besoins!B10</f>
        <v>Amidon de maïs (Maïzena)</v>
      </c>
      <c r="C42" s="11">
        <f>Besoins!E10</f>
        <v>0.175</v>
      </c>
      <c r="D42" t="str">
        <f>Besoins!F10</f>
        <v>kg</v>
      </c>
    </row>
    <row r="43">
      <c r="A43"/>
      <c r="B43"/>
      <c r="C43"/>
      <c r="D43"/>
    </row>
    <row r="44">
      <c r="A44" t="s" s="16">
        <v>127</v>
      </c>
      <c r="B44"/>
      <c r="C44"/>
      <c r="D44"/>
    </row>
    <row r="45">
      <c r="A45" t="s" s="17">
        <v>110</v>
      </c>
      <c r="B45" t="str" s="14">
        <f>Procedure!D16</f>
        <v>Mise en place du poste de travail — Vérifier les D.L.C., peser les denrées, sélectionner le matériel nécessaire. Laver et désinfecter le matériel et le poste de travail en suivant les protocoles.</v>
      </c>
      <c r="C45"/>
      <c r="D45"/>
    </row>
    <row r="46">
      <c r="A46" t="s" s="17">
        <v>111</v>
      </c>
      <c r="B46" t="str" s="14">
        <f>Procedure!D17</f>
        <v>Monter — Au batteur, au fouet, casser les blancs en première vitesse jusqu'à ce qu'ils moussent ; ajouter le sucre progressivement et monter en deuxième vitesse jusqu'à une meringue ferme, compacte et brillante.</v>
      </c>
      <c r="C46"/>
      <c r="D46"/>
    </row>
    <row r="47">
      <c r="A47"/>
      <c r="B47" t="str">
        <f>Besoins!B14</f>
        <v>Blanc d'oeuf liquide pasteurisé</v>
      </c>
      <c r="C47" s="11">
        <f>Besoins!E14</f>
        <v>1</v>
      </c>
      <c r="D47" t="str">
        <f>Besoins!F14</f>
        <v>kg</v>
      </c>
    </row>
    <row r="48">
      <c r="A48"/>
      <c r="B48" t="s">
        <v>122</v>
      </c>
      <c r="C48" s="11">
        <f>'Besoins'!$B$2*1.5</f>
        <v>1.5</v>
      </c>
      <c r="D48" t="s">
        <v>41</v>
      </c>
    </row>
    <row r="49">
      <c r="A49" t="s" s="17">
        <v>115</v>
      </c>
      <c r="B49" t="str" s="14">
        <f>Procedure!D18</f>
        <v>Utiliser aussitôt — Dresser à la poche (douille cannelée) ; cuire selon l'usage (tarte meringuée : + 150 °C, 15 à 30 minutes).</v>
      </c>
      <c r="C49"/>
      <c r="D49"/>
    </row>
    <row r="50">
      <c r="A50"/>
      <c r="B50"/>
      <c r="C50"/>
      <c r="D50"/>
    </row>
    <row r="51">
      <c r="A51" t="s" s="18">
        <v>21</v>
      </c>
      <c r="B51"/>
      <c r="C51"/>
      <c r="D51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B17:D17"/>
    <mergeCell ref="A19:D19"/>
    <mergeCell ref="B20:D20"/>
    <mergeCell ref="B21:D21"/>
    <mergeCell ref="B26:D26"/>
    <mergeCell ref="B29:D29"/>
    <mergeCell ref="A31:D31"/>
    <mergeCell ref="B32:D32"/>
    <mergeCell ref="B33:D33"/>
    <mergeCell ref="B37:D37"/>
    <mergeCell ref="A44:D44"/>
    <mergeCell ref="B45:D45"/>
    <mergeCell ref="B46:D46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2026-09-28T12:03:22Z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2026-09-28T12:03:22Z</dcterms:modified>
  <cp:revision>1</cp:revision>
</cp:coreProperties>
</file>