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<sst xmlns="http://schemas.openxmlformats.org/spreadsheetml/2006/main" count="132" uniqueCount="132">
  <si>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</si>
  <si>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</si>
  <si>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TARTE AMANDINE</t>
  </si>
  <si>
    <t>Code</t>
  </si>
  <si>
    <t>GRO_CDC_252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</si>
  <si>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</si>
  <si>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</si>
  <si>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</si>
  <si>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</si>
  <si>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</si>
  <si>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</si>
  <si>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</si>
  <si>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</si>
  <si>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</si>
  <si>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</si>
  <si>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</si>
  <si>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</si>
  <si>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</si>
  <si>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</si>
  <si>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</si>
  <si>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</si>
  <si>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</si>
  <si>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</si>
  <si>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</si>
  <si>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</si>
  <si>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</si>
  <si>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</si>
  <si>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</si>
  <si>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</si>
  <si>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</si>
  <si>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</si>
  <si>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</si>
  <si>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</si>
  <si>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</si>
  <si>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</si>
  <si>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</si>
  <si>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</si>
  <si>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</si>
  <si>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</si>
  <si>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</si>
  <si>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</si>
  <si>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AROME-AM-AMERE</t>
  </si>
  <si>
    <t>Arôme amande amère (liquide, dosage 1-2g/kg)</t>
  </si>
  <si>
    <t>Épices en poudre et graines</t>
  </si>
  <si>
    <t>CREME-PAT-DESHY</t>
  </si>
  <si>
    <t>Crème pâtissière déshydratée (poudre)</t>
  </si>
  <si>
    <t>Pâtisserie épicerie sucrée</t>
  </si>
  <si>
    <t>kg</t>
  </si>
  <si>
    <t>FAR-T55</t>
  </si>
  <si>
    <t>Farine de blé T55</t>
  </si>
  <si>
    <t>Farines de blé</t>
  </si>
  <si>
    <t>AMI-MAIS</t>
  </si>
  <si>
    <t>Amidon de maïs (Maïzena)</t>
  </si>
  <si>
    <t>Semoules &amp; amidons</t>
  </si>
  <si>
    <t>AMANDE-EFFILEE</t>
  </si>
  <si>
    <t>Amandes effilées</t>
  </si>
  <si>
    <t>Oléagineux et noix</t>
  </si>
  <si>
    <t>POUDRE-AMANDE</t>
  </si>
  <si>
    <t>Poudre d'amande blanchie extra-fine</t>
  </si>
  <si>
    <t>BEU-DOUX</t>
  </si>
  <si>
    <t>Beurre doux 82% MG plaquette</t>
  </si>
  <si>
    <t>Beurres et margarines</t>
  </si>
  <si>
    <t>SEL-FIN</t>
  </si>
  <si>
    <t>Sel fin de cuisine</t>
  </si>
  <si>
    <t>Sels et condiments de base</t>
  </si>
  <si>
    <t>SUC-GLACE</t>
  </si>
  <si>
    <t>Sucre glace tamisé</t>
  </si>
  <si>
    <t>Sucres et édulcorants</t>
  </si>
  <si>
    <t>Total</t>
  </si>
  <si>
    <t>Niveau</t>
  </si>
  <si>
    <t>Composant</t>
  </si>
  <si>
    <t>Type</t>
  </si>
  <si>
    <t>Quantité (pour 100 pc)</t>
  </si>
  <si>
    <t>recette</t>
  </si>
  <si>
    <t>Pâtisserie collectivité</t>
  </si>
  <si>
    <t xml:space="preserve">    ↳ PÂTE SUCRÉE</t>
  </si>
  <si>
    <t>Pâtes de base cuisine</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</si>
  <si>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</si>
  <si>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</si>
  <si>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</si>
  <si>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</si>
  <si>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</si>
  <si>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</si>
  <si>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</si>
  <si>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</si>
  <si>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</si>
  <si>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</si>
  <si>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</si>
  <si>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Crème pâtissière à froid reconstituée (collectivité)</t>
  </si>
  <si>
    <t>Préparations de base collectivité</t>
  </si>
  <si>
    <t xml:space="preserve">        ↳ Crème pâtissière déshydratée (poudre)</t>
  </si>
  <si>
    <t xml:space="preserve">    ↳ Sucre glace tamisé</t>
  </si>
  <si>
    <t xml:space="preserve">    ↳ Poudre d'amande blanchie extra-fine</t>
  </si>
  <si>
    <t xml:space="preserve">    ↳ Amidon de maïs (Maïzena)</t>
  </si>
  <si>
    <t xml:space="preserve">    ↳ OEUF (P)</t>
  </si>
  <si>
    <t xml:space="preserve">        ↳ OEUF (ml)</t>
  </si>
  <si>
    <t xml:space="preserve">            ↳ OEUF A3 (PRIX)</t>
  </si>
  <si>
    <t xml:space="preserve">    ↳ Amandes effilées</t>
  </si>
  <si>
    <t xml:space="preserve">    ↳ Rhum ambré de cuisine (baba)</t>
  </si>
  <si>
    <t xml:space="preserve">    ↳ Arôme amande amère (liquide, dosage 1-2g/kg)</t>
  </si>
  <si>
    <t>Recette</t>
  </si>
  <si>
    <t>#</t>
  </si>
  <si>
    <t>Verbe</t>
  </si>
  <si>
    <t>Étape</t>
  </si>
  <si>
    <t>Précision technique</t>
  </si>
  <si>
    <t>Durée</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</si>
  <si>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</si>
  <si>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</si>
  <si>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</si>
  <si>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</si>
  <si>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</si>
  <si>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</si>
  <si>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Crème pâtissière à froid reconstituée (collectivité)</t>
  </si>
  <si>
    <t>BATTRE</t>
  </si>
  <si>
    <t>Fiche technique — TARTE AMANDINE</t>
  </si>
  <si>
    <t>TARTE AMANDINE  GRO_CDC_252</t>
  </si>
  <si>
    <t>1.</t>
  </si>
  <si>
    <t>2.</t>
  </si>
  <si>
    <t xml:space="preserve">    PÂTE SUCRÉE</t>
  </si>
  <si>
    <t xml:space="preserve">    Beurre doux 82% MG plaquette</t>
  </si>
  <si>
    <t xml:space="preserve">    Crème pâtissière à froid reconstituée (collectivité)</t>
  </si>
  <si>
    <t>3.</t>
  </si>
  <si>
    <t>4.</t>
  </si>
  <si>
    <t xml:space="preserve">    Sucre glace tamisé</t>
  </si>
  <si>
    <t xml:space="preserve">    OEUF (P) (conv.)</t>
  </si>
  <si>
    <t>5.</t>
  </si>
  <si>
    <t>6.</t>
  </si>
  <si>
    <t>7.</t>
  </si>
  <si>
    <t>↳ PÂTE SUCRÉE  GRO_CDC_216</t>
  </si>
  <si>
    <t xml:space="preserve">    Eau (robinet - moy. France 2026)</t>
  </si>
  <si>
    <t>8.</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</si>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</sst>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61.36654</v>
      </c>
    </row>
    <row r="12">
      <c r="A12" t="s" s="3">
        <v>16</v>
      </c>
      <c r="B12" s="4">
        <v>0.6136654</v>
      </c>
    </row>
    <row r="13">
      <c r="A13"/>
      <c r="B13"/>
    </row>
    <row r="14">
      <c r="A14" t="s" s="5">
        <v>17</v>
      </c>
      <c r="B14" t="s" s="5">
        <v>14</v>
      </c>
    </row>
    <row r="15">
      <c r="A15" t="s" s="5">
        <v>18</v>
      </c>
      <c r="B15" s="6">
        <v>61.36654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32.84</v>
      </c>
      <c r="E7" s="11">
        <f>D7*$B$2</f>
        <v>32.84</v>
      </c>
      <c r="F7" t="s">
        <v>24</v>
      </c>
      <c r="G7" s="4">
        <f>E7*0.27</f>
        <v>8.8668</v>
      </c>
    </row>
    <row r="8">
      <c r="A8" t="s">
        <v>34</v>
      </c>
      <c r="B8" t="s">
        <v>35</v>
      </c>
      <c r="C8" t="s">
        <v>36</v>
      </c>
      <c r="D8" s="9">
        <v>3.26</v>
      </c>
      <c r="E8" s="11">
        <f>D8*$B$2</f>
        <v>3.26</v>
      </c>
      <c r="F8" t="s">
        <v>37</v>
      </c>
      <c r="G8" s="4">
        <f>E8*0.0043</f>
        <v>0.014018</v>
      </c>
    </row>
    <row r="9">
      <c r="A9" t="s">
        <v>38</v>
      </c>
      <c r="B9" t="s">
        <v>39</v>
      </c>
      <c r="C9" t="s">
        <v>40</v>
      </c>
      <c r="D9" s="9">
        <v>0.15</v>
      </c>
      <c r="E9" s="11">
        <f>D9*$B$2</f>
        <v>0.15</v>
      </c>
      <c r="F9" t="s">
        <v>37</v>
      </c>
      <c r="G9" s="4">
        <f>E9*14</f>
        <v>2.1</v>
      </c>
    </row>
    <row r="10">
      <c r="A10" t="s">
        <v>41</v>
      </c>
      <c r="B10" t="s">
        <v>42</v>
      </c>
      <c r="C10" t="s">
        <v>43</v>
      </c>
      <c r="D10" s="9">
        <v>0.005</v>
      </c>
      <c r="E10" s="11">
        <f>D10*$B$2</f>
        <v>0.005</v>
      </c>
      <c r="F10" t="s">
        <v>37</v>
      </c>
      <c r="G10" s="4">
        <f>E10*18</f>
        <v>0.09</v>
      </c>
    </row>
    <row r="11">
      <c r="A11" t="s">
        <v>44</v>
      </c>
      <c r="B11" t="s">
        <v>45</v>
      </c>
      <c r="C11" t="s">
        <v>46</v>
      </c>
      <c r="D11" s="9">
        <v>1.2905</v>
      </c>
      <c r="E11" s="11">
        <f>D11*$B$2</f>
        <v>1.2905</v>
      </c>
      <c r="F11" t="s">
        <v>47</v>
      </c>
      <c r="G11" s="4">
        <f>E11*6.5</f>
        <v>8.38825</v>
      </c>
    </row>
    <row r="12">
      <c r="A12" t="s">
        <v>48</v>
      </c>
      <c r="B12" t="s">
        <v>49</v>
      </c>
      <c r="C12" t="s">
        <v>50</v>
      </c>
      <c r="D12" s="9">
        <v>1.792</v>
      </c>
      <c r="E12" s="11">
        <f>D12*$B$2</f>
        <v>1.792</v>
      </c>
      <c r="F12" t="s">
        <v>47</v>
      </c>
      <c r="G12" s="4">
        <f>E12*0.56</f>
        <v>1.00352</v>
      </c>
    </row>
    <row r="13">
      <c r="A13" t="s">
        <v>51</v>
      </c>
      <c r="B13" t="s">
        <v>52</v>
      </c>
      <c r="C13" t="s">
        <v>53</v>
      </c>
      <c r="D13" s="9">
        <v>0.35</v>
      </c>
      <c r="E13" s="11">
        <f>D13*$B$2</f>
        <v>0.35</v>
      </c>
      <c r="F13" t="s">
        <v>47</v>
      </c>
      <c r="G13" s="4">
        <f>E13*1.6</f>
        <v>0.56</v>
      </c>
    </row>
    <row r="14">
      <c r="A14" t="s">
        <v>54</v>
      </c>
      <c r="B14" t="s">
        <v>55</v>
      </c>
      <c r="C14" t="s">
        <v>56</v>
      </c>
      <c r="D14" s="9">
        <v>0.5</v>
      </c>
      <c r="E14" s="11">
        <f>D14*$B$2</f>
        <v>0.5</v>
      </c>
      <c r="F14" t="s">
        <v>47</v>
      </c>
      <c r="G14" s="4">
        <f>E14*16</f>
        <v>8</v>
      </c>
    </row>
    <row r="15">
      <c r="A15" t="s">
        <v>57</v>
      </c>
      <c r="B15" t="s">
        <v>58</v>
      </c>
      <c r="C15" t="s">
        <v>56</v>
      </c>
      <c r="D15" s="9">
        <v>1.2</v>
      </c>
      <c r="E15" s="11">
        <f>D15*$B$2</f>
        <v>1.2</v>
      </c>
      <c r="F15" t="s">
        <v>47</v>
      </c>
      <c r="G15" s="4">
        <f>E15*15</f>
        <v>18</v>
      </c>
    </row>
    <row r="16">
      <c r="A16" t="s">
        <v>59</v>
      </c>
      <c r="B16" t="s">
        <v>60</v>
      </c>
      <c r="C16" t="s">
        <v>61</v>
      </c>
      <c r="D16" s="9">
        <v>2.38</v>
      </c>
      <c r="E16" s="11">
        <f>D16*$B$2</f>
        <v>2.38</v>
      </c>
      <c r="F16" t="s">
        <v>47</v>
      </c>
      <c r="G16" s="4">
        <f>E16*5.2</f>
        <v>12.376</v>
      </c>
    </row>
    <row r="17">
      <c r="A17" t="s">
        <v>62</v>
      </c>
      <c r="B17" t="s">
        <v>63</v>
      </c>
      <c r="C17" t="s">
        <v>64</v>
      </c>
      <c r="D17" s="9">
        <v>0.00672</v>
      </c>
      <c r="E17" s="11">
        <f>D17*$B$2</f>
        <v>0.00672</v>
      </c>
      <c r="F17" t="s">
        <v>47</v>
      </c>
      <c r="G17" s="4">
        <f>E17*0.35</f>
        <v>0.002352</v>
      </c>
    </row>
    <row r="18">
      <c r="A18" t="s">
        <v>65</v>
      </c>
      <c r="B18" t="s">
        <v>66</v>
      </c>
      <c r="C18" t="s">
        <v>67</v>
      </c>
      <c r="D18" s="9">
        <v>1.872</v>
      </c>
      <c r="E18" s="11">
        <f>D18*$B$2</f>
        <v>1.872</v>
      </c>
      <c r="F18" t="s">
        <v>47</v>
      </c>
      <c r="G18" s="4">
        <f>E18*1.05</f>
        <v>1.9656</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56</v>
      </c>
      <c r="E3" t="s">
        <v>24</v>
      </c>
      <c r="F3" t="s">
        <v>76</v>
      </c>
    </row>
    <row r="4">
      <c r="A4">
        <v>2</v>
      </c>
      <c r="B4" t="s">
        <v>77</v>
      </c>
      <c r="C4" t="s">
        <v>78</v>
      </c>
      <c r="D4" s="11">
        <v>1.792</v>
      </c>
      <c r="E4" t="s">
        <v>47</v>
      </c>
      <c r="F4" t="s">
        <v>50</v>
      </c>
    </row>
    <row r="5">
      <c r="A5">
        <v>2</v>
      </c>
      <c r="B5" t="s">
        <v>79</v>
      </c>
      <c r="C5" t="s">
        <v>78</v>
      </c>
      <c r="D5" s="11">
        <v>0.896</v>
      </c>
      <c r="E5" t="s">
        <v>47</v>
      </c>
      <c r="F5" t="s">
        <v>61</v>
      </c>
    </row>
    <row r="6">
      <c r="A6">
        <v>2</v>
      </c>
      <c r="B6" t="s">
        <v>80</v>
      </c>
      <c r="C6" t="s">
        <v>78</v>
      </c>
      <c r="D6" s="11">
        <v>0.672</v>
      </c>
      <c r="E6" t="s">
        <v>47</v>
      </c>
      <c r="F6" t="s">
        <v>67</v>
      </c>
    </row>
    <row r="7">
      <c r="A7">
        <v>2</v>
      </c>
      <c r="B7" t="s">
        <v>81</v>
      </c>
      <c r="C7" t="s">
        <v>73</v>
      </c>
      <c r="D7" s="11">
        <v>7.84</v>
      </c>
      <c r="E7" t="s">
        <v>24</v>
      </c>
      <c r="F7" t="s">
        <v>82</v>
      </c>
    </row>
    <row r="8">
      <c r="A8">
        <v>3</v>
      </c>
      <c r="B8" t="s">
        <v>83</v>
      </c>
      <c r="C8" t="s">
        <v>73</v>
      </c>
      <c r="D8" s="11">
        <v>0.431</v>
      </c>
      <c r="E8" t="s">
        <v>37</v>
      </c>
      <c r="F8" t="s">
        <v>82</v>
      </c>
    </row>
    <row r="9">
      <c r="A9">
        <v>4</v>
      </c>
      <c r="B9" t="s">
        <v>84</v>
      </c>
      <c r="C9" t="s">
        <v>78</v>
      </c>
      <c r="D9" s="11">
        <v>7.84</v>
      </c>
      <c r="E9" t="s">
        <v>24</v>
      </c>
      <c r="F9" t="s">
        <v>33</v>
      </c>
    </row>
    <row r="10">
      <c r="A10">
        <v>2</v>
      </c>
      <c r="B10" t="s">
        <v>85</v>
      </c>
      <c r="C10" t="s">
        <v>78</v>
      </c>
      <c r="D10" s="11">
        <v>0.056</v>
      </c>
      <c r="E10" t="s">
        <v>37</v>
      </c>
      <c r="F10" t="s">
        <v>36</v>
      </c>
    </row>
    <row r="11">
      <c r="A11">
        <v>2</v>
      </c>
      <c r="B11" t="s">
        <v>86</v>
      </c>
      <c r="C11" t="s">
        <v>78</v>
      </c>
      <c r="D11" s="11">
        <v>0.007</v>
      </c>
      <c r="E11" t="s">
        <v>47</v>
      </c>
      <c r="F11" t="s">
        <v>64</v>
      </c>
    </row>
    <row r="12">
      <c r="A12">
        <v>2</v>
      </c>
      <c r="B12" t="s">
        <v>79</v>
      </c>
      <c r="C12" t="s">
        <v>78</v>
      </c>
      <c r="D12" s="11">
        <v>0.084</v>
      </c>
      <c r="E12" t="s">
        <v>47</v>
      </c>
      <c r="F12" t="s">
        <v>61</v>
      </c>
    </row>
    <row r="13">
      <c r="A13">
        <v>1</v>
      </c>
      <c r="B13" t="s">
        <v>87</v>
      </c>
      <c r="C13" t="s">
        <v>78</v>
      </c>
      <c r="D13" s="11">
        <v>0.2</v>
      </c>
      <c r="E13" t="s">
        <v>47</v>
      </c>
      <c r="F13" t="s">
        <v>61</v>
      </c>
    </row>
    <row r="14">
      <c r="A14">
        <v>1</v>
      </c>
      <c r="B14" t="s">
        <v>88</v>
      </c>
      <c r="C14" t="s">
        <v>73</v>
      </c>
      <c r="D14" s="11">
        <v>4.45</v>
      </c>
      <c r="E14" t="s">
        <v>37</v>
      </c>
      <c r="F14" t="s">
        <v>89</v>
      </c>
    </row>
    <row r="15">
      <c r="A15">
        <v>2</v>
      </c>
      <c r="B15" t="s">
        <v>90</v>
      </c>
      <c r="C15" t="s">
        <v>78</v>
      </c>
      <c r="D15" s="11">
        <v>1.291</v>
      </c>
      <c r="E15" t="s">
        <v>47</v>
      </c>
      <c r="F15" t="s">
        <v>46</v>
      </c>
    </row>
    <row r="16">
      <c r="A16">
        <v>2</v>
      </c>
      <c r="B16" t="s">
        <v>85</v>
      </c>
      <c r="C16" t="s">
        <v>78</v>
      </c>
      <c r="D16" s="11">
        <v>3.204</v>
      </c>
      <c r="E16" t="s">
        <v>37</v>
      </c>
      <c r="F16" t="s">
        <v>36</v>
      </c>
    </row>
    <row r="17">
      <c r="A17">
        <v>1</v>
      </c>
      <c r="B17" t="s">
        <v>87</v>
      </c>
      <c r="C17" t="s">
        <v>78</v>
      </c>
      <c r="D17" s="11">
        <v>1.2</v>
      </c>
      <c r="E17" t="s">
        <v>47</v>
      </c>
      <c r="F17" t="s">
        <v>61</v>
      </c>
    </row>
    <row r="18">
      <c r="A18">
        <v>1</v>
      </c>
      <c r="B18" t="s">
        <v>91</v>
      </c>
      <c r="C18" t="s">
        <v>78</v>
      </c>
      <c r="D18" s="11">
        <v>1.2</v>
      </c>
      <c r="E18" t="s">
        <v>47</v>
      </c>
      <c r="F18" t="s">
        <v>67</v>
      </c>
    </row>
    <row r="19">
      <c r="A19">
        <v>1</v>
      </c>
      <c r="B19" t="s">
        <v>92</v>
      </c>
      <c r="C19" t="s">
        <v>78</v>
      </c>
      <c r="D19" s="11">
        <v>1.2</v>
      </c>
      <c r="E19" t="s">
        <v>47</v>
      </c>
      <c r="F19" t="s">
        <v>56</v>
      </c>
    </row>
    <row r="20">
      <c r="A20">
        <v>1</v>
      </c>
      <c r="B20" t="s">
        <v>93</v>
      </c>
      <c r="C20" t="s">
        <v>78</v>
      </c>
      <c r="D20" s="11">
        <v>0.35</v>
      </c>
      <c r="E20" t="s">
        <v>47</v>
      </c>
      <c r="F20" t="s">
        <v>53</v>
      </c>
    </row>
    <row r="21">
      <c r="A21">
        <v>1</v>
      </c>
      <c r="B21" t="s">
        <v>94</v>
      </c>
      <c r="C21" t="s">
        <v>73</v>
      </c>
      <c r="D21" s="11">
        <v>25</v>
      </c>
      <c r="E21" t="s">
        <v>24</v>
      </c>
      <c r="F21" t="s">
        <v>82</v>
      </c>
    </row>
    <row r="22">
      <c r="A22">
        <v>2</v>
      </c>
      <c r="B22" t="s">
        <v>95</v>
      </c>
      <c r="C22" t="s">
        <v>73</v>
      </c>
      <c r="D22" s="11">
        <v>1.375</v>
      </c>
      <c r="E22" t="s">
        <v>37</v>
      </c>
      <c r="F22" t="s">
        <v>82</v>
      </c>
    </row>
    <row r="23">
      <c r="A23">
        <v>3</v>
      </c>
      <c r="B23" t="s">
        <v>96</v>
      </c>
      <c r="C23" t="s">
        <v>78</v>
      </c>
      <c r="D23" s="11">
        <v>25</v>
      </c>
      <c r="E23" t="s">
        <v>24</v>
      </c>
      <c r="F23" t="s">
        <v>33</v>
      </c>
    </row>
    <row r="24">
      <c r="A24">
        <v>1</v>
      </c>
      <c r="B24" t="s">
        <v>97</v>
      </c>
      <c r="C24" t="s">
        <v>78</v>
      </c>
      <c r="D24" s="11">
        <v>0.5</v>
      </c>
      <c r="E24" t="s">
        <v>47</v>
      </c>
      <c r="F24" t="s">
        <v>56</v>
      </c>
    </row>
    <row r="25">
      <c r="A25">
        <v>1</v>
      </c>
      <c r="B25" t="s">
        <v>98</v>
      </c>
      <c r="C25" t="s">
        <v>78</v>
      </c>
      <c r="D25" s="11">
        <v>0.15</v>
      </c>
      <c r="E25" t="s">
        <v>37</v>
      </c>
      <c r="F25" t="s">
        <v>40</v>
      </c>
    </row>
    <row r="26">
      <c r="A26">
        <v>1</v>
      </c>
      <c r="B26" t="s">
        <v>99</v>
      </c>
      <c r="C26" t="s">
        <v>78</v>
      </c>
      <c r="D26" s="11">
        <v>0.005</v>
      </c>
      <c r="E26" t="s">
        <v>37</v>
      </c>
      <c r="F2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t="s" s="14"/>
      <c r="F3"/>
    </row>
    <row r="4">
      <c r="A4" t="s">
        <v>2</v>
      </c>
      <c r="B4">
        <v>3</v>
      </c>
      <c r="C4"/>
      <c r="D4" t="inlineStr" s="14">
        <is>
          <t>Foncer les bacs — Faire 3 pâtons égaux ; abaisser en rectangles de 60 × 40 cm ; foncer (fond puis côtés), chiqueter les bords ; piquer les fonds au pique-vite. Réserver au froid.</t>
        </is>
      </c>
      <c r="E4" t="s" s="14"/>
      <c r="F4"/>
    </row>
    <row r="5">
      <c r="A5" t="s">
        <v>2</v>
      </c>
      <c r="B5">
        <v>4</v>
      </c>
      <c r="C5"/>
      <c r="D5" t="inlineStr" s="14">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t="s" s="14"/>
      <c r="F5"/>
    </row>
    <row r="6">
      <c r="A6" t="s">
        <v>2</v>
      </c>
      <c r="B6">
        <v>5</v>
      </c>
      <c r="C6"/>
      <c r="D6" t="s" s="14">
        <v>106</v>
      </c>
      <c r="E6" t="s" s="14"/>
      <c r="F6"/>
    </row>
    <row r="7">
      <c r="A7" t="s">
        <v>2</v>
      </c>
      <c r="B7">
        <v>6</v>
      </c>
      <c r="C7"/>
      <c r="D7" t="s" s="14">
        <v>107</v>
      </c>
      <c r="E7" t="s" s="14"/>
      <c r="F7"/>
    </row>
    <row r="8">
      <c r="A8" t="s">
        <v>2</v>
      </c>
      <c r="B8">
        <v>7</v>
      </c>
      <c r="C8"/>
      <c r="D8" t="s" s="14">
        <v>108</v>
      </c>
      <c r="E8" t="s" s="14"/>
      <c r="F8"/>
    </row>
    <row r="9">
      <c r="A9" t="s">
        <v>109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109</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109</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109</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109</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109</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109</v>
      </c>
      <c r="B15">
        <v>7</v>
      </c>
      <c r="C15"/>
      <c r="D15" t="s" s="14">
        <v>110</v>
      </c>
      <c r="E15" t="s" s="14"/>
      <c r="F15"/>
    </row>
    <row r="16">
      <c r="A16" t="s">
        <v>109</v>
      </c>
      <c r="B16">
        <v>8</v>
      </c>
      <c r="C16"/>
      <c r="D16" t="s" s="14">
        <v>111</v>
      </c>
      <c r="E16" t="s" s="14"/>
      <c r="F16"/>
    </row>
    <row r="17">
      <c r="A17" t="s">
        <v>112</v>
      </c>
      <c r="B17">
        <v>1</v>
      </c>
      <c r="C17" t="s">
        <v>113</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114</v>
      </c>
      <c r="B1"/>
      <c r="C1"/>
      <c r="D1"/>
    </row>
    <row r="2">
      <c r="A2" t="str" s="15">
        <f>"GRO_CDC_252 · GRO.DESSERTS · référence : "&amp;Besoins!B3&amp;" "&amp;Besoins!C3&amp;" · multiplicateur réglable sur la feuille ""Besoins"""</f>
        <v>GRO_CDC_252 · GRO.DESSERTS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nécessaire. Laver et désinfecter le matériel et le poste de travail en suivant les protocoles.</v>
      </c>
      <c r="C5"/>
      <c r="D5"/>
    </row>
    <row r="6">
      <c r="A6" t="s" s="17">
        <v>117</v>
      </c>
      <c r="B6" t="str" s="14">
        <f>Procedure!D3</f>
        <v>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v>
      </c>
      <c r="C6"/>
      <c r="D6"/>
    </row>
    <row r="7">
      <c r="A7"/>
      <c r="B7" t="s">
        <v>118</v>
      </c>
      <c r="C7" s="11">
        <f>'Besoins'!$B$2*56</f>
        <v>56</v>
      </c>
      <c r="D7" t="s">
        <v>24</v>
      </c>
    </row>
    <row r="8">
      <c r="A8"/>
      <c r="B8" t="s">
        <v>119</v>
      </c>
      <c r="C8" s="11">
        <f>'Besoins'!$B$2*0.2</f>
        <v>0.2</v>
      </c>
      <c r="D8" t="s">
        <v>47</v>
      </c>
    </row>
    <row r="9">
      <c r="A9"/>
      <c r="B9" t="s">
        <v>120</v>
      </c>
      <c r="C9" s="11">
        <f>'Besoins'!$B$2*4.45</f>
        <v>4.45</v>
      </c>
      <c r="D9" t="s">
        <v>37</v>
      </c>
    </row>
    <row r="10">
      <c r="A10"/>
      <c r="B10" t="s">
        <v>119</v>
      </c>
      <c r="C10" s="11">
        <f>'Besoins'!$B$2*1.2</f>
        <v>1.2</v>
      </c>
      <c r="D10" t="s">
        <v>47</v>
      </c>
    </row>
    <row r="11">
      <c r="A11" t="s" s="17">
        <v>121</v>
      </c>
      <c r="B11" t="str" s="14">
        <f>Procedure!D4</f>
        <v>Foncer les bacs — Faire 3 pâtons égaux ; abaisser en rectangles de 60 × 40 cm ; foncer (fond puis côtés), chiqueter les bords ; piquer les fonds au pique-vite. Réserver au froid.</v>
      </c>
      <c r="C11"/>
      <c r="D11"/>
    </row>
    <row r="12">
      <c r="A12" t="s" s="17">
        <v>122</v>
      </c>
      <c r="B12" t="str" s="14">
        <f>Procedure!D5</f>
        <v>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v>
      </c>
      <c r="C12"/>
      <c r="D12"/>
    </row>
    <row r="13">
      <c r="A13"/>
      <c r="B13" t="s">
        <v>120</v>
      </c>
      <c r="C13" s="11">
        <f>'Besoins'!$B$2*4.45</f>
        <v>4.45</v>
      </c>
      <c r="D13" t="s">
        <v>37</v>
      </c>
    </row>
    <row r="14">
      <c r="A14"/>
      <c r="B14" t="s">
        <v>119</v>
      </c>
      <c r="C14" s="11">
        <f>'Besoins'!$B$2*1.2</f>
        <v>1.2</v>
      </c>
      <c r="D14" t="s">
        <v>47</v>
      </c>
    </row>
    <row r="15">
      <c r="A15"/>
      <c r="B15" t="s">
        <v>123</v>
      </c>
      <c r="C15" s="11">
        <f>'Besoins'!$B$2*1.2</f>
        <v>1.2</v>
      </c>
      <c r="D15" t="s">
        <v>47</v>
      </c>
    </row>
    <row r="16">
      <c r="A16"/>
      <c r="B16" t="str">
        <f>Besoins!B15</f>
        <v>Poudre d'amande blanchie extra-fine</v>
      </c>
      <c r="C16" s="11">
        <f>Besoins!E15</f>
        <v>1.2</v>
      </c>
      <c r="D16" t="str">
        <f>Besoins!F15</f>
        <v>kg</v>
      </c>
    </row>
    <row r="17">
      <c r="A17"/>
      <c r="B17" t="str">
        <f>Besoins!B13</f>
        <v>Amidon de maïs (Maïzena)</v>
      </c>
      <c r="C17" s="11">
        <f>Besoins!E13</f>
        <v>0.35</v>
      </c>
      <c r="D17" t="str">
        <f>Besoins!F13</f>
        <v>kg</v>
      </c>
    </row>
    <row r="18">
      <c r="A18"/>
      <c r="B18" t="s">
        <v>124</v>
      </c>
      <c r="C18" s="11">
        <f>'Besoins'!$B$2*25</f>
        <v>25</v>
      </c>
      <c r="D18" t="s">
        <v>24</v>
      </c>
    </row>
    <row r="19">
      <c r="A19"/>
      <c r="B19" t="str">
        <f>Besoins!B9</f>
        <v>Rhum ambré de cuisine (baba)</v>
      </c>
      <c r="C19" s="11">
        <f>Besoins!E9</f>
        <v>0.15</v>
      </c>
      <c r="D19" t="str">
        <f>Besoins!F9</f>
        <v>lt</v>
      </c>
    </row>
    <row r="20">
      <c r="A20"/>
      <c r="B20" t="str">
        <f>Besoins!B10</f>
        <v>Arôme amande amère (liquide, dosage 1-2g/kg)</v>
      </c>
      <c r="C20" s="11">
        <f>Besoins!E10</f>
        <v>0.005</v>
      </c>
      <c r="D20" t="str">
        <f>Besoins!F10</f>
        <v>lt</v>
      </c>
    </row>
    <row r="21">
      <c r="A21" t="s" s="17">
        <v>125</v>
      </c>
      <c r="B21" t="str" s="14">
        <f>Procedure!D6</f>
        <v>Garnir — Répartir l'appareil dans les bacs ; lisser à la corne ; parsemer d'amandes effilées.</v>
      </c>
      <c r="C21"/>
      <c r="D21"/>
    </row>
    <row r="22">
      <c r="A22"/>
      <c r="B22" t="str">
        <f>Besoins!B14</f>
        <v>Amandes effilées</v>
      </c>
      <c r="C22" s="11">
        <f>Besoins!E14</f>
        <v>0.5</v>
      </c>
      <c r="D22" t="str">
        <f>Besoins!F14</f>
        <v>kg</v>
      </c>
    </row>
    <row r="23">
      <c r="A23" t="s" s="17">
        <v>126</v>
      </c>
      <c r="B23" t="str" s="14">
        <f>Procedure!D7</f>
        <v>Cuire — En chaleur sèche à + 170 °C, étager et cuire 35 à 40 minutes ; vérifier. Saupoudrer de sucre glace à la sortie ; laisser refroidir dans les bacs.</v>
      </c>
      <c r="C23"/>
      <c r="D23"/>
    </row>
    <row r="24">
      <c r="A24" t="s" s="17">
        <v>127</v>
      </c>
      <c r="B24" t="str" s="14">
        <f>Procedure!D8</f>
        <v>Dresser — Portionner chaque bac en 40 parts (5 × 8). Suggestions : abricoter la tarte ; servir nature ou avec une crème.</v>
      </c>
      <c r="C24"/>
      <c r="D24"/>
    </row>
    <row r="25">
      <c r="A25"/>
      <c r="B25"/>
      <c r="C25"/>
      <c r="D25"/>
    </row>
    <row r="26">
      <c r="A26" t="s" s="16">
        <v>128</v>
      </c>
      <c r="B26"/>
      <c r="C26"/>
      <c r="D26"/>
    </row>
    <row r="27">
      <c r="A27" t="s" s="17">
        <v>116</v>
      </c>
      <c r="B27" t="str" s="14">
        <f>Procedure!D9</f>
        <v>Mise en place du poste de travail — Vérifier les D.L.C., peser les denrées, sélectionner le matériel nécessaire. Laver et désinfecter le matériel et le poste de travail en suivant les protocoles.</v>
      </c>
      <c r="C27"/>
      <c r="D27"/>
    </row>
    <row r="28">
      <c r="A28" t="s" s="17">
        <v>117</v>
      </c>
      <c r="B28"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8"/>
      <c r="D28"/>
    </row>
    <row r="29">
      <c r="A29"/>
      <c r="B29" t="s">
        <v>119</v>
      </c>
      <c r="C29" s="11">
        <f>'Besoins'!$B$2*0.896</f>
        <v>0.896</v>
      </c>
      <c r="D29" t="s">
        <v>47</v>
      </c>
    </row>
    <row r="30">
      <c r="A30" t="s" s="17">
        <v>121</v>
      </c>
      <c r="B30"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30"/>
      <c r="D30"/>
    </row>
    <row r="31">
      <c r="A31"/>
      <c r="B31" t="str">
        <f>Besoins!B12</f>
        <v>Farine de blé T55</v>
      </c>
      <c r="C31" s="11">
        <f>Besoins!E12</f>
        <v>1.792</v>
      </c>
      <c r="D31" t="str">
        <f>Besoins!F12</f>
        <v>kg</v>
      </c>
    </row>
    <row r="32">
      <c r="A32"/>
      <c r="B32" t="s">
        <v>119</v>
      </c>
      <c r="C32" s="11">
        <f>'Besoins'!$B$2*0.896</f>
        <v>0.896</v>
      </c>
      <c r="D32" t="s">
        <v>47</v>
      </c>
    </row>
    <row r="33">
      <c r="A33"/>
      <c r="B33" t="s">
        <v>123</v>
      </c>
      <c r="C33" s="11">
        <f>'Besoins'!$B$2*0.672</f>
        <v>0.672</v>
      </c>
      <c r="D33" t="s">
        <v>47</v>
      </c>
    </row>
    <row r="34">
      <c r="A34"/>
      <c r="B34" t="s">
        <v>124</v>
      </c>
      <c r="C34" s="11">
        <f>'Besoins'!$B$2*7.84</f>
        <v>7.84</v>
      </c>
      <c r="D34" t="s">
        <v>24</v>
      </c>
    </row>
    <row r="35">
      <c r="A35"/>
      <c r="B35" t="s">
        <v>129</v>
      </c>
      <c r="C35" s="11">
        <f>'Besoins'!$B$2*0.056</f>
        <v>0.056</v>
      </c>
      <c r="D35" t="s">
        <v>37</v>
      </c>
    </row>
    <row r="36">
      <c r="A36"/>
      <c r="B36" t="str">
        <f>Besoins!B17</f>
        <v>Sel fin de cuisine</v>
      </c>
      <c r="C36" s="11">
        <f>Besoins!E17</f>
        <v>0.00672</v>
      </c>
      <c r="D36" t="str">
        <f>Besoins!F17</f>
        <v>kg</v>
      </c>
    </row>
    <row r="37">
      <c r="A37" t="s" s="17">
        <v>122</v>
      </c>
      <c r="B37"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7"/>
      <c r="D37"/>
    </row>
    <row r="38">
      <c r="A38" t="s" s="17">
        <v>125</v>
      </c>
      <c r="B38"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8"/>
      <c r="D38"/>
    </row>
    <row r="39">
      <c r="A39" t="s" s="17">
        <v>126</v>
      </c>
      <c r="B39"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9"/>
      <c r="D39"/>
    </row>
    <row r="40">
      <c r="A40" t="s" s="17">
        <v>127</v>
      </c>
      <c r="B40" t="str" s="14">
        <f>Procedure!D15</f>
        <v>Garnir les tartes — Garnir les fonds avec une crème (pâtissière, frangipane, etc.) et disposer les fruits sur la crème.</v>
      </c>
      <c r="C40"/>
      <c r="D40"/>
    </row>
    <row r="41">
      <c r="A41" t="s" s="17">
        <v>130</v>
      </c>
      <c r="B41" t="str" s="14">
        <f>Procedure!D16</f>
        <v>Suggestion — On peut faire aussi de la pâte sucrée à partir d'une pâte à foncer, en augmentant le poids du sucre à raison de 250g au kilo de farine.</v>
      </c>
      <c r="C41"/>
      <c r="D41"/>
    </row>
    <row r="42">
      <c r="A42"/>
      <c r="B42"/>
      <c r="C42"/>
      <c r="D42"/>
    </row>
    <row r="43">
      <c r="A43" t="s" s="16">
        <v>131</v>
      </c>
      <c r="B43"/>
      <c r="C43"/>
      <c r="D43"/>
    </row>
    <row r="44">
      <c r="A44" t="s" s="17">
        <v>116</v>
      </c>
      <c r="B44"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44"/>
      <c r="D44"/>
    </row>
    <row r="45">
      <c r="A45"/>
      <c r="B45" t="s">
        <v>129</v>
      </c>
      <c r="C45" s="11">
        <f>'Besoins'!$B$2*3.204</f>
        <v>3.204</v>
      </c>
      <c r="D45" t="s">
        <v>37</v>
      </c>
    </row>
    <row r="46">
      <c r="A46"/>
      <c r="B46" t="str">
        <f>Besoins!B11</f>
        <v>Crème pâtissière déshydratée (poudre)</v>
      </c>
      <c r="C46" s="11">
        <f>Besoins!E11</f>
        <v>1.2905</v>
      </c>
      <c r="D46" t="str">
        <f>Besoins!F11</f>
        <v>kg</v>
      </c>
    </row>
    <row r="47">
      <c r="A47"/>
      <c r="B47"/>
      <c r="C47"/>
      <c r="D47"/>
    </row>
    <row r="48">
      <c r="A48" t="s" s="18">
        <v>21</v>
      </c>
      <c r="B48"/>
      <c r="C48"/>
      <c r="D48"/>
    </row>
  </sheetData>
  <sheetProtection sheet="1" formatRows="0" formatColumns="0"/>
  <mergeCells count="22">
    <mergeCell ref="A1:D1"/>
    <mergeCell ref="A2:D2"/>
    <mergeCell ref="A4:D4"/>
    <mergeCell ref="B5:D5"/>
    <mergeCell ref="B6:D6"/>
    <mergeCell ref="B11:D11"/>
    <mergeCell ref="B12:D12"/>
    <mergeCell ref="B21:D21"/>
    <mergeCell ref="B23:D23"/>
    <mergeCell ref="B24:D24"/>
    <mergeCell ref="A26:D26"/>
    <mergeCell ref="B27:D27"/>
    <mergeCell ref="B28:D28"/>
    <mergeCell ref="B30:D30"/>
    <mergeCell ref="B37:D37"/>
    <mergeCell ref="B38:D38"/>
    <mergeCell ref="B39:D39"/>
    <mergeCell ref="B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2026-09-28T11:03:09Z</dcterms:created>
  <dc:title>TARTE AMANDINE</dc:title>
  <dc:subject/>
  <dc:creator>CUIS.web</dc:creator>
  <cp:lastModifiedBy/>
  <cp:keywords/>
  <dc:description>Export automatique — moteur récursif d'origine : Bernard Vandendaele</dc:description>
  <cp:category/>
  <dc:language>en-US</dc:language>
  <dcterms:modified xsi:type="dcterms:W3CDTF">2026-09-28T11:03:09Z</dcterms:modified>
  <cp:revision>1</cp:revision>
</cp:coreProperties>
</file>