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<sst xmlns="http://schemas.openxmlformats.org/spreadsheetml/2006/main" count="122" uniqueCount="122">
  <si>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</si>
  <si>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</si>
  <si>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BABA AU RHUM</t>
  </si>
  <si>
    <t>Code</t>
  </si>
  <si>
    <t>GRO_CDC_248A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</si>
  <si>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</si>
  <si>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</si>
  <si>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</si>
  <si>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</si>
  <si>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</si>
  <si>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</si>
  <si>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</si>
  <si>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</si>
  <si>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</si>
  <si>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</si>
  <si>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</si>
  <si>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</si>
  <si>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</si>
  <si>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</si>
  <si>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</si>
  <si>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</si>
  <si>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</si>
  <si>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</si>
  <si>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</si>
  <si>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</si>
  <si>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</si>
  <si>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</si>
  <si>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</si>
  <si>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</si>
  <si>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</si>
  <si>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</si>
  <si>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</si>
  <si>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</si>
  <si>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</si>
  <si>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</si>
  <si>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</si>
  <si>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</si>
  <si>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</si>
  <si>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</si>
  <si>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</si>
  <si>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</si>
  <si>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FAR-T55</t>
  </si>
  <si>
    <t>Farine de blé T55</t>
  </si>
  <si>
    <t>Farines de blé</t>
  </si>
  <si>
    <t>kg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</si>
  <si>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</si>
  <si>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</si>
  <si>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</si>
  <si>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</si>
  <si>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</si>
  <si>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</si>
  <si>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</si>
  <si>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</si>
  <si>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</si>
  <si>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</si>
  <si>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</si>
  <si>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</si>
  <si>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</si>
  <si>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</si>
  <si>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</si>
  <si>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</si>
  <si>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</si>
  <si>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</si>
  <si>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</si>
  <si>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</si>
  <si>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</si>
  <si>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</si>
  <si>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</si>
  <si>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</si>
  <si>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</si>
  <si>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</si>
  <si>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</si>
  <si>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</si>
  <si>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</si>
  <si>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</si>
  <si>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</si>
  <si>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</si>
  <si>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</si>
  <si>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</si>
  <si>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</si>
  <si>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</si>
  <si>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Levure fraîche de boulanger</t>
  </si>
  <si>
    <t xml:space="preserve">    ↳ LAIT UHT demi écrémé France outre 10 litres</t>
  </si>
  <si>
    <t xml:space="preserve">    ↳ Sel fin de cuisine</t>
  </si>
  <si>
    <t xml:space="preserve">    ↳ Sucre blanc cristal sac 25 kg</t>
  </si>
  <si>
    <t xml:space="preserve">    ↳ Raisins secs blonds sultanines</t>
  </si>
  <si>
    <t xml:space="preserve">    ↳ SIROP DE TREMPAGE</t>
  </si>
  <si>
    <t>Sauces collectivité</t>
  </si>
  <si>
    <t xml:space="preserve">        ↳ Sucre blanc cristal sac 25 kg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</si>
  <si>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</si>
  <si>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</si>
  <si>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</si>
  <si>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Orange fraîche (pièce)</t>
  </si>
  <si>
    <t xml:space="preserve">            ↳ Orange fraîche (zeste/jus) — à réactualiser</t>
  </si>
  <si>
    <t xml:space="preserve">        ↳ Eau (robinet - moy. France 2026)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</si>
  <si>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</si>
  <si>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</si>
  <si>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</si>
  <si>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</si>
  <si>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</si>
  <si>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</si>
  <si>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</si>
  <si>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Garnir les moules et laisser pointer — Verser la pâte dans les 2 bacs beurrés ; laisser pousser à l'étuve à + 25 / 30 °C jusqu'à ce qu'elle double de volume.</t>
  </si>
  <si>
    <t>Dresser et servir — Détailler 50 portions par bac (5 × 10). Dresser à l'assiette ; arroser au besoin d'un peu de sirop au rhum.</t>
  </si>
  <si>
    <t>SIROP DE TREMPAGE</t>
  </si>
  <si>
    <t>Mise en place — Vérifier les D.L.C., peser les denrées. Laver et désinfecter le matériel et le poste de travail.</t>
  </si>
  <si>
    <t>Fiche technique — BABA AU RHUM</t>
  </si>
  <si>
    <t>BABA AU RHUM  GRO_CDC_248A</t>
  </si>
  <si>
    <t>1.</t>
  </si>
  <si>
    <t>2.</t>
  </si>
  <si>
    <t xml:space="preserve">    Beurre doux 82% MG plaquette</t>
  </si>
  <si>
    <t xml:space="preserve">    SIROP DE TREMPAGE</t>
  </si>
  <si>
    <t>3.</t>
  </si>
  <si>
    <t xml:space="preserve">    OEUF (ml) (conv.)</t>
  </si>
  <si>
    <t xml:space="preserve">    Sucre blanc cristal sac 25 kg</t>
  </si>
  <si>
    <t>4.</t>
  </si>
  <si>
    <t>5.</t>
  </si>
  <si>
    <t>6.</t>
  </si>
  <si>
    <t>7.</t>
  </si>
  <si>
    <t>↳ SIROP DE TREMPAGE  GRO_CDC_229A</t>
  </si>
  <si>
    <t xml:space="preserve">    Citron jaune (pièce) (conv.)</t>
  </si>
  <si>
    <t xml:space="preserve">    Orange fraîche (pièce)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</si>
</sst>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27.630873363636</v>
      </c>
    </row>
    <row r="12">
      <c r="A12" t="s" s="3">
        <v>16</v>
      </c>
      <c r="B12" s="4">
        <v>0.27630873363636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27.630873363636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27.272727</v>
      </c>
      <c r="E7" s="11">
        <f>D7*$B$2</f>
        <v>27.272727</v>
      </c>
      <c r="F7" t="s">
        <v>24</v>
      </c>
      <c r="G7" s="4">
        <f>E7*0.2700000027</f>
        <v>7.363636</v>
      </c>
    </row>
    <row r="8">
      <c r="A8" t="s">
        <v>34</v>
      </c>
      <c r="B8" t="s">
        <v>35</v>
      </c>
      <c r="C8" t="s">
        <v>36</v>
      </c>
      <c r="D8" s="9">
        <v>4.29</v>
      </c>
      <c r="E8" s="11">
        <f>D8*$B$2</f>
        <v>4.29</v>
      </c>
      <c r="F8" t="s">
        <v>37</v>
      </c>
      <c r="G8" s="4">
        <f>E8*0.0043</f>
        <v>0.018447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37</v>
      </c>
      <c r="G9" s="4">
        <f>E9*14</f>
        <v>7</v>
      </c>
    </row>
    <row r="10">
      <c r="A10" t="s">
        <v>41</v>
      </c>
      <c r="B10" t="s">
        <v>42</v>
      </c>
      <c r="C10" t="s">
        <v>43</v>
      </c>
      <c r="D10" s="9">
        <v>2</v>
      </c>
      <c r="E10" s="11">
        <f>D10*$B$2</f>
        <v>2</v>
      </c>
      <c r="F10" t="s">
        <v>44</v>
      </c>
      <c r="G10" s="4">
        <f>E10*0.56</f>
        <v>1.12</v>
      </c>
    </row>
    <row r="11">
      <c r="A11" t="s">
        <v>45</v>
      </c>
      <c r="B11" t="s">
        <v>46</v>
      </c>
      <c r="C11" t="s">
        <v>47</v>
      </c>
      <c r="D11" s="9">
        <v>0.5148</v>
      </c>
      <c r="E11" s="11">
        <f>D11*$B$2</f>
        <v>0.5148</v>
      </c>
      <c r="F11" t="s">
        <v>44</v>
      </c>
      <c r="G11" s="4">
        <f>E11*3.2</f>
        <v>1.64736</v>
      </c>
    </row>
    <row r="12">
      <c r="A12" t="s">
        <v>48</v>
      </c>
      <c r="B12" t="s">
        <v>49</v>
      </c>
      <c r="C12" t="s">
        <v>47</v>
      </c>
      <c r="D12" s="9">
        <v>0.858</v>
      </c>
      <c r="E12" s="11">
        <f>D12*$B$2</f>
        <v>0.858</v>
      </c>
      <c r="F12" t="s">
        <v>44</v>
      </c>
      <c r="G12" s="4">
        <f>E12*2.5</f>
        <v>2.145</v>
      </c>
    </row>
    <row r="13">
      <c r="A13" t="s">
        <v>50</v>
      </c>
      <c r="B13" t="s">
        <v>51</v>
      </c>
      <c r="C13" t="s">
        <v>52</v>
      </c>
      <c r="D13" s="9">
        <v>0.4</v>
      </c>
      <c r="E13" s="11">
        <f>D13*$B$2</f>
        <v>0.4</v>
      </c>
      <c r="F13" t="s">
        <v>44</v>
      </c>
      <c r="G13" s="4">
        <f>E13*3.8</f>
        <v>1.52</v>
      </c>
    </row>
    <row r="14">
      <c r="A14" t="s">
        <v>53</v>
      </c>
      <c r="B14" t="s">
        <v>54</v>
      </c>
      <c r="C14" t="s">
        <v>55</v>
      </c>
      <c r="D14" s="9">
        <v>0.45</v>
      </c>
      <c r="E14" s="11">
        <f>D14*$B$2</f>
        <v>0.45</v>
      </c>
      <c r="F14" t="s">
        <v>37</v>
      </c>
      <c r="G14" s="4">
        <f>E14*1.67</f>
        <v>0.7515</v>
      </c>
    </row>
    <row r="15">
      <c r="A15" t="s">
        <v>56</v>
      </c>
      <c r="B15" t="s">
        <v>57</v>
      </c>
      <c r="C15" t="s">
        <v>58</v>
      </c>
      <c r="D15" s="9">
        <v>0.7</v>
      </c>
      <c r="E15" s="11">
        <f>D15*$B$2</f>
        <v>0.7</v>
      </c>
      <c r="F15" t="s">
        <v>44</v>
      </c>
      <c r="G15" s="4">
        <f>E15*5.2</f>
        <v>3.64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44</v>
      </c>
      <c r="G16" s="4">
        <f>E16*2.2</f>
        <v>0.22</v>
      </c>
    </row>
    <row r="17">
      <c r="A17" t="s">
        <v>62</v>
      </c>
      <c r="B17" t="s">
        <v>63</v>
      </c>
      <c r="C17" t="s">
        <v>64</v>
      </c>
      <c r="D17" s="9">
        <v>0.035</v>
      </c>
      <c r="E17" s="11">
        <f>D17*$B$2</f>
        <v>0.035</v>
      </c>
      <c r="F17" t="s">
        <v>44</v>
      </c>
      <c r="G17" s="4">
        <f>E17*0.35</f>
        <v>0.01225</v>
      </c>
    </row>
    <row r="18">
      <c r="A18" t="s">
        <v>65</v>
      </c>
      <c r="B18" t="s">
        <v>66</v>
      </c>
      <c r="C18" t="s">
        <v>67</v>
      </c>
      <c r="D18" s="9">
        <v>2.674</v>
      </c>
      <c r="E18" s="11">
        <f>D18*$B$2</f>
        <v>2.674</v>
      </c>
      <c r="F18" t="s">
        <v>44</v>
      </c>
      <c r="G18" s="4">
        <f>E18*0.82</f>
        <v>2.19268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100</v>
      </c>
      <c r="E2" t="s">
        <v>24</v>
      </c>
      <c r="F2" t="s">
        <v>74</v>
      </c>
    </row>
    <row r="3">
      <c r="A3">
        <v>1</v>
      </c>
      <c r="B3" t="s">
        <v>75</v>
      </c>
      <c r="C3" t="s">
        <v>76</v>
      </c>
      <c r="D3" s="11">
        <v>2</v>
      </c>
      <c r="E3" t="s">
        <v>44</v>
      </c>
      <c r="F3" t="s">
        <v>43</v>
      </c>
    </row>
    <row r="4">
      <c r="A4">
        <v>1</v>
      </c>
      <c r="B4" t="s">
        <v>77</v>
      </c>
      <c r="C4" t="s">
        <v>73</v>
      </c>
      <c r="D4" s="11">
        <v>1.5</v>
      </c>
      <c r="E4" t="s">
        <v>37</v>
      </c>
      <c r="F4" t="s">
        <v>78</v>
      </c>
    </row>
    <row r="5">
      <c r="A5">
        <v>2</v>
      </c>
      <c r="B5" t="s">
        <v>79</v>
      </c>
      <c r="C5" t="s">
        <v>76</v>
      </c>
      <c r="D5" s="11">
        <v>27.273</v>
      </c>
      <c r="E5" t="s">
        <v>24</v>
      </c>
      <c r="F5" t="s">
        <v>33</v>
      </c>
    </row>
    <row r="6">
      <c r="A6">
        <v>1</v>
      </c>
      <c r="B6" t="s">
        <v>80</v>
      </c>
      <c r="C6" t="s">
        <v>76</v>
      </c>
      <c r="D6" s="11">
        <v>0.6</v>
      </c>
      <c r="E6" t="s">
        <v>44</v>
      </c>
      <c r="F6" t="s">
        <v>58</v>
      </c>
    </row>
    <row r="7">
      <c r="A7">
        <v>1</v>
      </c>
      <c r="B7" t="s">
        <v>81</v>
      </c>
      <c r="C7" t="s">
        <v>76</v>
      </c>
      <c r="D7" s="11">
        <v>0.1</v>
      </c>
      <c r="E7" t="s">
        <v>44</v>
      </c>
      <c r="F7" t="s">
        <v>61</v>
      </c>
    </row>
    <row r="8">
      <c r="A8">
        <v>1</v>
      </c>
      <c r="B8" t="s">
        <v>82</v>
      </c>
      <c r="C8" t="s">
        <v>76</v>
      </c>
      <c r="D8" s="11">
        <v>0.45</v>
      </c>
      <c r="E8" t="s">
        <v>37</v>
      </c>
      <c r="F8" t="s">
        <v>55</v>
      </c>
    </row>
    <row r="9">
      <c r="A9">
        <v>1</v>
      </c>
      <c r="B9" t="s">
        <v>83</v>
      </c>
      <c r="C9" t="s">
        <v>76</v>
      </c>
      <c r="D9" s="11">
        <v>0.035</v>
      </c>
      <c r="E9" t="s">
        <v>44</v>
      </c>
      <c r="F9" t="s">
        <v>64</v>
      </c>
    </row>
    <row r="10">
      <c r="A10">
        <v>1</v>
      </c>
      <c r="B10" t="s">
        <v>84</v>
      </c>
      <c r="C10" t="s">
        <v>76</v>
      </c>
      <c r="D10" s="11">
        <v>0.1</v>
      </c>
      <c r="E10" t="s">
        <v>44</v>
      </c>
      <c r="F10" t="s">
        <v>67</v>
      </c>
    </row>
    <row r="11">
      <c r="A11">
        <v>1</v>
      </c>
      <c r="B11" t="s">
        <v>85</v>
      </c>
      <c r="C11" t="s">
        <v>76</v>
      </c>
      <c r="D11" s="11">
        <v>0.4</v>
      </c>
      <c r="E11" t="s">
        <v>44</v>
      </c>
      <c r="F11" t="s">
        <v>52</v>
      </c>
    </row>
    <row r="12">
      <c r="A12">
        <v>1</v>
      </c>
      <c r="B12" t="s">
        <v>86</v>
      </c>
      <c r="C12" t="s">
        <v>73</v>
      </c>
      <c r="D12" s="11">
        <v>429</v>
      </c>
      <c r="E12" t="s">
        <v>24</v>
      </c>
      <c r="F12" t="s">
        <v>87</v>
      </c>
    </row>
    <row r="13">
      <c r="A13">
        <v>2</v>
      </c>
      <c r="B13" t="s">
        <v>88</v>
      </c>
      <c r="C13" t="s">
        <v>76</v>
      </c>
      <c r="D13" s="11">
        <v>2.574</v>
      </c>
      <c r="E13" t="s">
        <v>44</v>
      </c>
      <c r="F13" t="s">
        <v>67</v>
      </c>
    </row>
    <row r="14">
      <c r="A14">
        <v>2</v>
      </c>
      <c r="B14" t="s">
        <v>89</v>
      </c>
      <c r="C14" t="s">
        <v>73</v>
      </c>
      <c r="D14" s="11">
        <v>4.29</v>
      </c>
      <c r="E14" t="s">
        <v>24</v>
      </c>
      <c r="F14" t="s">
        <v>90</v>
      </c>
    </row>
    <row r="15">
      <c r="A15">
        <v>3</v>
      </c>
      <c r="B15" t="s">
        <v>91</v>
      </c>
      <c r="C15" t="s">
        <v>76</v>
      </c>
      <c r="D15" s="11">
        <v>0.515</v>
      </c>
      <c r="E15" t="s">
        <v>44</v>
      </c>
      <c r="F15" t="s">
        <v>47</v>
      </c>
    </row>
    <row r="16">
      <c r="A16">
        <v>2</v>
      </c>
      <c r="B16" t="s">
        <v>92</v>
      </c>
      <c r="C16" t="s">
        <v>73</v>
      </c>
      <c r="D16" s="11">
        <v>4.29</v>
      </c>
      <c r="E16" t="s">
        <v>24</v>
      </c>
      <c r="F16" t="s">
        <v>90</v>
      </c>
    </row>
    <row r="17">
      <c r="A17">
        <v>3</v>
      </c>
      <c r="B17" t="s">
        <v>93</v>
      </c>
      <c r="C17" t="s">
        <v>76</v>
      </c>
      <c r="D17" s="11">
        <v>0.858</v>
      </c>
      <c r="E17" t="s">
        <v>44</v>
      </c>
      <c r="F17" t="s">
        <v>47</v>
      </c>
    </row>
    <row r="18">
      <c r="A18">
        <v>2</v>
      </c>
      <c r="B18" t="s">
        <v>94</v>
      </c>
      <c r="C18" t="s">
        <v>76</v>
      </c>
      <c r="D18" s="11">
        <v>4.29</v>
      </c>
      <c r="E18" t="s">
        <v>37</v>
      </c>
      <c r="F18" t="s">
        <v>36</v>
      </c>
    </row>
    <row r="19">
      <c r="A19">
        <v>1</v>
      </c>
      <c r="B19" t="s">
        <v>95</v>
      </c>
      <c r="C19" t="s">
        <v>76</v>
      </c>
      <c r="D19" s="11">
        <v>0.5</v>
      </c>
      <c r="E19" t="s">
        <v>37</v>
      </c>
      <c r="F19" t="s">
        <v>40</v>
      </c>
    </row>
    <row r="20">
      <c r="A20">
        <v>1</v>
      </c>
      <c r="B20" t="s">
        <v>80</v>
      </c>
      <c r="C20" t="s">
        <v>76</v>
      </c>
      <c r="D20" s="11">
        <v>0.1</v>
      </c>
      <c r="E20" t="s">
        <v>44</v>
      </c>
      <c r="F20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100 g de beurre ; badigeonner 2 bacs GN 1/1 H 65. Confectionner le sirop de trempage (Fiche 229A) et le parfumer au rhum. Faire fondre les 600 g de beurre ; réserver tiède. Laver et bien égoutter les raisins secs.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t>
        </is>
      </c>
      <c r="E4" t="s" s="14"/>
      <c r="F4"/>
    </row>
    <row r="5">
      <c r="A5" t="s">
        <v>2</v>
      </c>
      <c r="B5">
        <v>4</v>
      </c>
      <c r="C5"/>
      <c r="D5" t="s" s="14">
        <v>102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Préchauffer en chaleur sèche à + 180 °C, clé ouverte. Enfourner sans dorer et cuire 20 minutes environ ; contrôler. Démouler aussitôt sur grilles GN 1/1.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Tremper — Verser les 6 L de sirop tiède dans un bac GN 2/1 H 100 ; y immerger les babas sur leur grille, puis les égoutter sur les grilles au-dessus d'un bac GN 1/1.</t>
        </is>
      </c>
      <c r="E7" t="s" s="14"/>
      <c r="F7"/>
    </row>
    <row r="8">
      <c r="A8" t="s">
        <v>2</v>
      </c>
      <c r="B8">
        <v>7</v>
      </c>
      <c r="C8"/>
      <c r="D8" t="s" s="14">
        <v>103</v>
      </c>
      <c r="E8" t="s" s="14"/>
      <c r="F8"/>
    </row>
    <row r="9">
      <c r="A9" t="s">
        <v>104</v>
      </c>
      <c r="B9">
        <v>1</v>
      </c>
      <c r="C9"/>
      <c r="D9" t="s" s="14">
        <v>105</v>
      </c>
      <c r="E9" t="s" s="14"/>
      <c r="F9"/>
    </row>
    <row r="10">
      <c r="A10" t="s">
        <v>104</v>
      </c>
      <c r="B10">
        <v>2</v>
      </c>
      <c r="C10"/>
      <c r="D10" t="inlineStr" s="14">
        <is>
          <t>Préparations préliminaires — Laver et désinfecter les oranges et les citrons. Avec un zesteur ou un couteau d'office, peler superficiellement les agrumes. Réserver.</t>
        </is>
      </c>
      <c r="E10" t="s" s="14"/>
      <c r="F10"/>
    </row>
    <row r="11">
      <c r="A11" t="s">
        <v>104</v>
      </c>
      <c r="B11">
        <v>3</v>
      </c>
      <c r="C11"/>
      <c r="D11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11" t="s" s="14"/>
      <c r="F11"/>
    </row>
    <row r="12">
      <c r="A12" t="s">
        <v>104</v>
      </c>
      <c r="B12">
        <v>4</v>
      </c>
      <c r="C12"/>
      <c r="D12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5">
        <f>"GRO_CDC_248A · GRO.DESSERTS · référence : "&amp;Besoins!B3&amp;" "&amp;Besoins!C3&amp;" · multiplicateur réglable sur la feuille ""Besoins"""</f>
        <v>GRO_CDC_248A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109</v>
      </c>
      <c r="B6" t="str" s="14">
        <f>Procedure!D3</f>
        <v>Préparations préliminaires — Faire fondre 100 g de beurre ; badigeonner 2 bacs GN 1/1 H 65. Confectionner le sirop de trempage (Fiche 229A) et le parfumer au rhum. Faire fondre les 600 g de beurre ; réserver tiède. Laver et bien égoutter les raisins secs.</v>
      </c>
      <c r="C6"/>
      <c r="D6"/>
    </row>
    <row r="7">
      <c r="A7"/>
      <c r="B7" t="s">
        <v>110</v>
      </c>
      <c r="C7" s="11">
        <f>'Besoins'!$B$2*0.6</f>
        <v>0.6</v>
      </c>
      <c r="D7" t="s">
        <v>44</v>
      </c>
    </row>
    <row r="8">
      <c r="A8"/>
      <c r="B8" t="s">
        <v>111</v>
      </c>
      <c r="C8" s="11">
        <f>'Besoins'!$B$2*429</f>
        <v>429</v>
      </c>
      <c r="D8" t="s">
        <v>24</v>
      </c>
    </row>
    <row r="9">
      <c r="A9"/>
      <c r="B9" t="str">
        <f>Besoins!B9</f>
        <v>Rhum ambré de cuisine (baba)</v>
      </c>
      <c r="C9" s="11">
        <f>Besoins!E9</f>
        <v>0.5</v>
      </c>
      <c r="D9" t="str">
        <f>Besoins!F9</f>
        <v>lt</v>
      </c>
    </row>
    <row r="10">
      <c r="A10"/>
      <c r="B10" t="s">
        <v>110</v>
      </c>
      <c r="C10" s="11">
        <f>'Besoins'!$B$2*0.1</f>
        <v>0.1</v>
      </c>
      <c r="D10" t="s">
        <v>44</v>
      </c>
    </row>
    <row r="11">
      <c r="A11" t="s" s="17">
        <v>112</v>
      </c>
      <c r="B11" t="str" s="14">
        <f>Procedure!D4</f>
        <v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v>
      </c>
      <c r="C11"/>
      <c r="D11"/>
    </row>
    <row r="12">
      <c r="A12"/>
      <c r="B12" t="str">
        <f>Besoins!B10</f>
        <v>Farine de blé T55</v>
      </c>
      <c r="C12" s="11">
        <f>Besoins!E10</f>
        <v>2</v>
      </c>
      <c r="D12" t="str">
        <f>Besoins!F10</f>
        <v>kg</v>
      </c>
    </row>
    <row r="13">
      <c r="A13"/>
      <c r="B13" t="s">
        <v>113</v>
      </c>
      <c r="C13" s="11">
        <f>'Besoins'!$B$2*1.5</f>
        <v>1.5</v>
      </c>
      <c r="D13" t="s">
        <v>37</v>
      </c>
    </row>
    <row r="14">
      <c r="A14"/>
      <c r="B14" t="s">
        <v>110</v>
      </c>
      <c r="C14" s="11">
        <f>'Besoins'!$B$2*0.6</f>
        <v>0.6</v>
      </c>
      <c r="D14" t="s">
        <v>44</v>
      </c>
    </row>
    <row r="15">
      <c r="A15"/>
      <c r="B15" t="str">
        <f>Besoins!B16</f>
        <v>Levure fraîche de boulanger</v>
      </c>
      <c r="C15" s="11">
        <f>Besoins!E16</f>
        <v>0.1</v>
      </c>
      <c r="D15" t="str">
        <f>Besoins!F16</f>
        <v>kg</v>
      </c>
    </row>
    <row r="16">
      <c r="A16"/>
      <c r="B16" t="str">
        <f>Besoins!B14</f>
        <v>LAIT UHT demi écrémé France outre 10 litres</v>
      </c>
      <c r="C16" s="11">
        <f>Besoins!E14</f>
        <v>0.45</v>
      </c>
      <c r="D16" t="str">
        <f>Besoins!F14</f>
        <v>lt</v>
      </c>
    </row>
    <row r="17">
      <c r="A17"/>
      <c r="B17" t="str">
        <f>Besoins!B17</f>
        <v>Sel fin de cuisine</v>
      </c>
      <c r="C17" s="11">
        <f>Besoins!E17</f>
        <v>0.035</v>
      </c>
      <c r="D17" t="str">
        <f>Besoins!F17</f>
        <v>kg</v>
      </c>
    </row>
    <row r="18">
      <c r="A18"/>
      <c r="B18" t="s">
        <v>114</v>
      </c>
      <c r="C18" s="11">
        <f>'Besoins'!$B$2*0.1</f>
        <v>0.1</v>
      </c>
      <c r="D18" t="s">
        <v>44</v>
      </c>
    </row>
    <row r="19">
      <c r="A19"/>
      <c r="B19" t="str">
        <f>Besoins!B13</f>
        <v>Raisins secs blonds sultanines</v>
      </c>
      <c r="C19" s="11">
        <f>Besoins!E13</f>
        <v>0.4</v>
      </c>
      <c r="D19" t="str">
        <f>Besoins!F13</f>
        <v>kg</v>
      </c>
    </row>
    <row r="20">
      <c r="A20" t="s" s="17">
        <v>115</v>
      </c>
      <c r="B20" t="str" s="14">
        <f>Procedure!D5</f>
        <v>Garnir les moules et laisser pointer — Verser la pâte dans les 2 bacs beurrés ; laisser pousser à l'étuve à + 25 / 30 °C jusqu'à ce qu'elle double de volume.</v>
      </c>
      <c r="C20"/>
      <c r="D20"/>
    </row>
    <row r="21">
      <c r="A21" t="s" s="17">
        <v>116</v>
      </c>
      <c r="B21" t="str" s="14">
        <f>Procedure!D6</f>
        <v>Cuire — Préchauffer en chaleur sèche à + 180 °C, clé ouverte. Enfourner sans dorer et cuire 20 minutes environ ; contrôler. Démouler aussitôt sur grilles GN 1/1.</v>
      </c>
      <c r="C21"/>
      <c r="D21"/>
    </row>
    <row r="22">
      <c r="A22" t="s" s="17">
        <v>117</v>
      </c>
      <c r="B22" t="str" s="14">
        <f>Procedure!D7</f>
        <v>Tremper — Verser les 6 L de sirop tiède dans un bac GN 2/1 H 100 ; y immerger les babas sur leur grille, puis les égoutter sur les grilles au-dessus d'un bac GN 1/1.</v>
      </c>
      <c r="C22"/>
      <c r="D22"/>
    </row>
    <row r="23">
      <c r="A23" t="s" s="17">
        <v>118</v>
      </c>
      <c r="B23" t="str" s="14">
        <f>Procedure!D8</f>
        <v>Dresser et servir — Détailler 50 portions par bac (5 × 10). Dresser à l'assiette ; arroser au besoin d'un peu de sirop au rhum.</v>
      </c>
      <c r="C23"/>
      <c r="D23"/>
    </row>
    <row r="24">
      <c r="A24"/>
      <c r="B24"/>
      <c r="C24"/>
      <c r="D24"/>
    </row>
    <row r="25">
      <c r="A25" t="s" s="16">
        <v>119</v>
      </c>
      <c r="B25"/>
      <c r="C25"/>
      <c r="D25"/>
    </row>
    <row r="26">
      <c r="A26" t="s" s="17">
        <v>108</v>
      </c>
      <c r="B26" t="str" s="14">
        <f>Procedure!D9</f>
        <v>Mise en place — Vérifier les D.L.C., peser les denrées. Laver et désinfecter le matériel et le poste de travail.</v>
      </c>
      <c r="C26"/>
      <c r="D26"/>
    </row>
    <row r="27">
      <c r="A27" t="s" s="17">
        <v>109</v>
      </c>
      <c r="B27" t="str" s="14">
        <f>Procedure!D10</f>
        <v>Préparations préliminaires — Laver et désinfecter les oranges et les citrons. Avec un zesteur ou un couteau d'office, peler superficiellement les agrumes. Réserver.</v>
      </c>
      <c r="C27"/>
      <c r="D27"/>
    </row>
    <row r="28">
      <c r="A28"/>
      <c r="B28" t="s">
        <v>120</v>
      </c>
      <c r="C28" s="11">
        <f>'Besoins'!$B$2*4.29</f>
        <v>4.29</v>
      </c>
      <c r="D28" t="s">
        <v>24</v>
      </c>
    </row>
    <row r="29">
      <c r="A29"/>
      <c r="B29" t="s">
        <v>121</v>
      </c>
      <c r="C29" s="11">
        <f>'Besoins'!$B$2*4.29</f>
        <v>4.29</v>
      </c>
      <c r="D29" t="s">
        <v>24</v>
      </c>
    </row>
    <row r="30">
      <c r="A30" t="s" s="17">
        <v>112</v>
      </c>
      <c r="B30" t="str" s="14">
        <f>Procedure!D11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30"/>
      <c r="D30"/>
    </row>
    <row r="31">
      <c r="A31"/>
      <c r="B31" t="s">
        <v>114</v>
      </c>
      <c r="C31" s="11">
        <f>'Besoins'!$B$2*2.574</f>
        <v>2.574</v>
      </c>
      <c r="D31" t="s">
        <v>44</v>
      </c>
    </row>
    <row r="32">
      <c r="A32"/>
      <c r="B32" t="str">
        <f>Besoins!B8</f>
        <v>Eau (robinet - moy. France 2026)</v>
      </c>
      <c r="C32" s="11">
        <f>Besoins!E8</f>
        <v>4.29</v>
      </c>
      <c r="D32" t="str">
        <f>Besoins!F8</f>
        <v>lt</v>
      </c>
    </row>
    <row r="33">
      <c r="A33" t="s" s="17">
        <v>115</v>
      </c>
      <c r="B33" t="str" s="14">
        <f>Procedure!D12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33"/>
      <c r="D33"/>
    </row>
    <row r="34">
      <c r="A34"/>
      <c r="B34" t="s">
        <v>120</v>
      </c>
      <c r="C34" s="11">
        <f>'Besoins'!$B$2*4.29</f>
        <v>4.29</v>
      </c>
      <c r="D34" t="s">
        <v>24</v>
      </c>
    </row>
    <row r="35">
      <c r="A35"/>
      <c r="B35" t="s">
        <v>121</v>
      </c>
      <c r="C35" s="11">
        <f>'Besoins'!$B$2*4.29</f>
        <v>4.29</v>
      </c>
      <c r="D35" t="s">
        <v>24</v>
      </c>
    </row>
    <row r="36">
      <c r="A36"/>
      <c r="B36"/>
      <c r="C36"/>
      <c r="D36"/>
    </row>
    <row r="37">
      <c r="A37" t="s" s="18">
        <v>21</v>
      </c>
      <c r="B37"/>
      <c r="C37"/>
      <c r="D37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11:D11"/>
    <mergeCell ref="B20:D20"/>
    <mergeCell ref="B21:D21"/>
    <mergeCell ref="B22:D22"/>
    <mergeCell ref="B23:D23"/>
    <mergeCell ref="A25:D25"/>
    <mergeCell ref="B26:D26"/>
    <mergeCell ref="B27:D27"/>
    <mergeCell ref="B30:D30"/>
    <mergeCell ref="B33:D33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2026-09-28T11:03:09Z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2026-09-28T11:03:09Z</dcterms:modified>
  <cp:revision>1</cp:revision>
</cp:coreProperties>
</file>