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<sst xmlns="http://schemas.openxmlformats.org/spreadsheetml/2006/main" count="139" uniqueCount="139">
  <si>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</si>
  <si>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</si>
  <si>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PAIN D'ÉPICES</t>
  </si>
  <si>
    <t>Code</t>
  </si>
  <si>
    <t>GRO_CDC_241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</si>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</sst>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42.4855675</v>
      </c>
    </row>
    <row r="12">
      <c r="A12" t="s" s="3">
        <v>16</v>
      </c>
      <c r="B12" s="4">
        <v>0.424855675</v>
      </c>
    </row>
    <row r="13">
      <c r="A13"/>
      <c r="B13"/>
    </row>
    <row r="14">
      <c r="A14" t="s" s="5">
        <v>17</v>
      </c>
      <c r="B14" t="s" s="5">
        <v>14</v>
      </c>
    </row>
    <row r="15">
      <c r="A15" t="s" s="5">
        <v>18</v>
      </c>
      <c r="B15" s="6">
        <v>42.4855675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0.225</v>
      </c>
      <c r="E8" s="11">
        <f>D8*$B$2</f>
        <v>0.225</v>
      </c>
      <c r="F8" t="s">
        <v>37</v>
      </c>
      <c r="G8" s="4">
        <f>E8*0.0043</f>
        <v>0.000968</v>
      </c>
    </row>
    <row r="9">
      <c r="A9" t="s">
        <v>38</v>
      </c>
      <c r="B9" t="s">
        <v>39</v>
      </c>
      <c r="C9" t="s">
        <v>40</v>
      </c>
      <c r="D9" s="9">
        <v>0.1</v>
      </c>
      <c r="E9" s="11">
        <f>D9*$B$2</f>
        <v>0.1</v>
      </c>
      <c r="F9" t="s">
        <v>37</v>
      </c>
      <c r="G9" s="4">
        <f>E9*32</f>
        <v>3.2</v>
      </c>
    </row>
    <row r="10">
      <c r="A10" t="s">
        <v>41</v>
      </c>
      <c r="B10" t="s">
        <v>42</v>
      </c>
      <c r="C10" t="s">
        <v>40</v>
      </c>
      <c r="D10" s="9">
        <v>0.09</v>
      </c>
      <c r="E10" s="11">
        <f>D10*$B$2</f>
        <v>0.09</v>
      </c>
      <c r="F10" t="s">
        <v>37</v>
      </c>
      <c r="G10" s="4">
        <f>E10*14</f>
        <v>1.26</v>
      </c>
    </row>
    <row r="11">
      <c r="A11" t="s">
        <v>43</v>
      </c>
      <c r="B11" t="s">
        <v>44</v>
      </c>
      <c r="C11" t="s">
        <v>45</v>
      </c>
      <c r="D11" s="9">
        <v>0.008</v>
      </c>
      <c r="E11" s="11">
        <f>D11*$B$2</f>
        <v>0.008</v>
      </c>
      <c r="F11" t="s">
        <v>46</v>
      </c>
      <c r="G11" s="4">
        <f>E11*18</f>
        <v>0.144</v>
      </c>
    </row>
    <row r="12">
      <c r="A12" t="s">
        <v>47</v>
      </c>
      <c r="B12" t="s">
        <v>48</v>
      </c>
      <c r="C12" t="s">
        <v>45</v>
      </c>
      <c r="D12" s="9">
        <v>0.04</v>
      </c>
      <c r="E12" s="11">
        <f>D12*$B$2</f>
        <v>0.04</v>
      </c>
      <c r="F12" t="s">
        <v>46</v>
      </c>
      <c r="G12" s="4">
        <f>E12*10.5</f>
        <v>0.42</v>
      </c>
    </row>
    <row r="13">
      <c r="A13" t="s">
        <v>49</v>
      </c>
      <c r="B13" t="s">
        <v>50</v>
      </c>
      <c r="C13" t="s">
        <v>45</v>
      </c>
      <c r="D13" s="9">
        <v>0.008</v>
      </c>
      <c r="E13" s="11">
        <f>D13*$B$2</f>
        <v>0.008</v>
      </c>
      <c r="F13" t="s">
        <v>46</v>
      </c>
      <c r="G13" s="4">
        <f>E13*9.2</f>
        <v>0.0736</v>
      </c>
    </row>
    <row r="14">
      <c r="A14" t="s">
        <v>51</v>
      </c>
      <c r="B14" t="s">
        <v>52</v>
      </c>
      <c r="C14" t="s">
        <v>45</v>
      </c>
      <c r="D14" s="9">
        <v>0.008</v>
      </c>
      <c r="E14" s="11">
        <f>D14*$B$2</f>
        <v>0.008</v>
      </c>
      <c r="F14" t="s">
        <v>46</v>
      </c>
      <c r="G14" s="4">
        <f>E14*20</f>
        <v>0.16</v>
      </c>
    </row>
    <row r="15">
      <c r="A15" t="s">
        <v>53</v>
      </c>
      <c r="B15" t="s">
        <v>54</v>
      </c>
      <c r="C15" t="s">
        <v>55</v>
      </c>
      <c r="D15" s="9">
        <v>0.2</v>
      </c>
      <c r="E15" s="11">
        <f>D15*$B$2</f>
        <v>0.2</v>
      </c>
      <c r="F15" t="s">
        <v>46</v>
      </c>
      <c r="G15" s="4">
        <f>E15*13</f>
        <v>2.6</v>
      </c>
    </row>
    <row r="16">
      <c r="A16" t="s">
        <v>56</v>
      </c>
      <c r="B16" t="s">
        <v>57</v>
      </c>
      <c r="C16" t="s">
        <v>55</v>
      </c>
      <c r="D16" s="9">
        <v>0.2</v>
      </c>
      <c r="E16" s="11">
        <f>D16*$B$2</f>
        <v>0.2</v>
      </c>
      <c r="F16" t="s">
        <v>46</v>
      </c>
      <c r="G16" s="4">
        <f>E16*13</f>
        <v>2.6</v>
      </c>
    </row>
    <row r="17">
      <c r="A17" t="s">
        <v>58</v>
      </c>
      <c r="B17" t="s">
        <v>59</v>
      </c>
      <c r="C17" t="s">
        <v>60</v>
      </c>
      <c r="D17" s="9">
        <v>1.5</v>
      </c>
      <c r="E17" s="11">
        <f>D17*$B$2</f>
        <v>1.5</v>
      </c>
      <c r="F17" t="s">
        <v>46</v>
      </c>
      <c r="G17" s="4">
        <f>E17*1.2</f>
        <v>1.8</v>
      </c>
    </row>
    <row r="18">
      <c r="A18" t="s">
        <v>61</v>
      </c>
      <c r="B18" t="s">
        <v>62</v>
      </c>
      <c r="C18" t="s">
        <v>63</v>
      </c>
      <c r="D18" s="9">
        <v>1.5</v>
      </c>
      <c r="E18" s="11">
        <f>D18*$B$2</f>
        <v>1.5</v>
      </c>
      <c r="F18" t="s">
        <v>46</v>
      </c>
      <c r="G18" s="4">
        <f>E18*0.56</f>
        <v>0.84</v>
      </c>
    </row>
    <row r="19">
      <c r="A19" t="s">
        <v>64</v>
      </c>
      <c r="B19" t="s">
        <v>65</v>
      </c>
      <c r="C19" t="s">
        <v>66</v>
      </c>
      <c r="D19" s="9">
        <v>1.5</v>
      </c>
      <c r="E19" s="11">
        <f>D19*$B$2</f>
        <v>1.5</v>
      </c>
      <c r="F19" t="s">
        <v>37</v>
      </c>
      <c r="G19" s="4">
        <f>E19*1.67</f>
        <v>2.505</v>
      </c>
    </row>
    <row r="20">
      <c r="A20" t="s">
        <v>67</v>
      </c>
      <c r="B20" t="s">
        <v>68</v>
      </c>
      <c r="C20" t="s">
        <v>69</v>
      </c>
      <c r="D20" s="9">
        <v>0.25</v>
      </c>
      <c r="E20" s="11">
        <f>D20*$B$2</f>
        <v>0.25</v>
      </c>
      <c r="F20" t="s">
        <v>46</v>
      </c>
      <c r="G20" s="4">
        <f>E20*5.2</f>
        <v>1.3</v>
      </c>
    </row>
    <row r="21">
      <c r="A21" t="s">
        <v>70</v>
      </c>
      <c r="B21" t="s">
        <v>71</v>
      </c>
      <c r="C21" t="s">
        <v>72</v>
      </c>
      <c r="D21" s="9">
        <v>0.39</v>
      </c>
      <c r="E21" s="11">
        <f>D21*$B$2</f>
        <v>0.39</v>
      </c>
      <c r="F21" t="s">
        <v>46</v>
      </c>
      <c r="G21" s="4">
        <f>E21*1.8</f>
        <v>0.702</v>
      </c>
    </row>
    <row r="22">
      <c r="A22" t="s">
        <v>73</v>
      </c>
      <c r="B22" t="s">
        <v>74</v>
      </c>
      <c r="C22" t="s">
        <v>75</v>
      </c>
      <c r="D22" s="9">
        <v>0.25</v>
      </c>
      <c r="E22" s="11">
        <f>D22*$B$2</f>
        <v>0.25</v>
      </c>
      <c r="F22" t="s">
        <v>46</v>
      </c>
      <c r="G22" s="4">
        <f>E22*4.2</f>
        <v>1.05</v>
      </c>
    </row>
    <row r="23">
      <c r="A23" t="s">
        <v>76</v>
      </c>
      <c r="B23" t="s">
        <v>77</v>
      </c>
      <c r="C23" t="s">
        <v>78</v>
      </c>
      <c r="D23" s="9">
        <v>2.5</v>
      </c>
      <c r="E23" s="11">
        <f>D23*$B$2</f>
        <v>2.5</v>
      </c>
      <c r="F23" t="s">
        <v>46</v>
      </c>
      <c r="G23" s="4">
        <f>E23*5.8</f>
        <v>14.5</v>
      </c>
    </row>
    <row r="24">
      <c r="A24" t="s">
        <v>79</v>
      </c>
      <c r="B24" t="s">
        <v>80</v>
      </c>
      <c r="C24" t="s">
        <v>78</v>
      </c>
      <c r="D24" s="9">
        <v>1.5</v>
      </c>
      <c r="E24" s="11">
        <f>D24*$B$2</f>
        <v>1.5</v>
      </c>
      <c r="F24" t="s">
        <v>46</v>
      </c>
      <c r="G24" s="4">
        <f>E24*0.82</f>
        <v>1.23</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1.5</v>
      </c>
      <c r="E3" t="s">
        <v>46</v>
      </c>
      <c r="F3" t="s">
        <v>60</v>
      </c>
    </row>
    <row r="4">
      <c r="A4">
        <v>1</v>
      </c>
      <c r="B4" t="s">
        <v>90</v>
      </c>
      <c r="C4" t="s">
        <v>89</v>
      </c>
      <c r="D4" s="11">
        <v>1.5</v>
      </c>
      <c r="E4" t="s">
        <v>46</v>
      </c>
      <c r="F4" t="s">
        <v>63</v>
      </c>
    </row>
    <row r="5">
      <c r="A5">
        <v>1</v>
      </c>
      <c r="B5" t="s">
        <v>91</v>
      </c>
      <c r="C5" t="s">
        <v>89</v>
      </c>
      <c r="D5" s="11">
        <v>2.5</v>
      </c>
      <c r="E5" t="s">
        <v>46</v>
      </c>
      <c r="F5" t="s">
        <v>78</v>
      </c>
    </row>
    <row r="6">
      <c r="A6">
        <v>1</v>
      </c>
      <c r="B6" t="s">
        <v>92</v>
      </c>
      <c r="C6" t="s">
        <v>89</v>
      </c>
      <c r="D6" s="11">
        <v>0.25</v>
      </c>
      <c r="E6" t="s">
        <v>46</v>
      </c>
      <c r="F6" t="s">
        <v>75</v>
      </c>
    </row>
    <row r="7">
      <c r="A7">
        <v>1</v>
      </c>
      <c r="B7" t="s">
        <v>93</v>
      </c>
      <c r="C7" t="s">
        <v>89</v>
      </c>
      <c r="D7" s="11">
        <v>0.6</v>
      </c>
      <c r="E7" t="s">
        <v>46</v>
      </c>
      <c r="F7" t="s">
        <v>78</v>
      </c>
    </row>
    <row r="8">
      <c r="A8">
        <v>1</v>
      </c>
      <c r="B8" t="s">
        <v>94</v>
      </c>
      <c r="C8" t="s">
        <v>86</v>
      </c>
      <c r="D8" s="11">
        <v>30</v>
      </c>
      <c r="E8" t="s">
        <v>24</v>
      </c>
      <c r="F8" t="s">
        <v>95</v>
      </c>
    </row>
    <row r="9">
      <c r="A9">
        <v>2</v>
      </c>
      <c r="B9" t="s">
        <v>96</v>
      </c>
      <c r="C9" t="s">
        <v>86</v>
      </c>
      <c r="D9" s="11">
        <v>1.65</v>
      </c>
      <c r="E9" t="s">
        <v>37</v>
      </c>
      <c r="F9" t="s">
        <v>95</v>
      </c>
    </row>
    <row r="10">
      <c r="A10">
        <v>3</v>
      </c>
      <c r="B10" t="s">
        <v>97</v>
      </c>
      <c r="C10" t="s">
        <v>89</v>
      </c>
      <c r="D10" s="11">
        <v>30</v>
      </c>
      <c r="E10" t="s">
        <v>24</v>
      </c>
      <c r="F10" t="s">
        <v>33</v>
      </c>
    </row>
    <row r="11">
      <c r="A11">
        <v>1</v>
      </c>
      <c r="B11" t="s">
        <v>98</v>
      </c>
      <c r="C11" t="s">
        <v>89</v>
      </c>
      <c r="D11" s="11">
        <v>1.5</v>
      </c>
      <c r="E11" t="s">
        <v>37</v>
      </c>
      <c r="F11" t="s">
        <v>66</v>
      </c>
    </row>
    <row r="12">
      <c r="A12">
        <v>1</v>
      </c>
      <c r="B12" t="s">
        <v>99</v>
      </c>
      <c r="C12" t="s">
        <v>89</v>
      </c>
      <c r="D12" s="11">
        <v>0.008</v>
      </c>
      <c r="E12" t="s">
        <v>46</v>
      </c>
      <c r="F12" t="s">
        <v>45</v>
      </c>
    </row>
    <row r="13">
      <c r="A13">
        <v>1</v>
      </c>
      <c r="B13" t="s">
        <v>100</v>
      </c>
      <c r="C13" t="s">
        <v>89</v>
      </c>
      <c r="D13" s="11">
        <v>0.04</v>
      </c>
      <c r="E13" t="s">
        <v>46</v>
      </c>
      <c r="F13" t="s">
        <v>45</v>
      </c>
    </row>
    <row r="14">
      <c r="A14">
        <v>1</v>
      </c>
      <c r="B14" t="s">
        <v>101</v>
      </c>
      <c r="C14" t="s">
        <v>89</v>
      </c>
      <c r="D14" s="11">
        <v>0.008</v>
      </c>
      <c r="E14" t="s">
        <v>46</v>
      </c>
      <c r="F14" t="s">
        <v>45</v>
      </c>
    </row>
    <row r="15">
      <c r="A15">
        <v>1</v>
      </c>
      <c r="B15" t="s">
        <v>102</v>
      </c>
      <c r="C15" t="s">
        <v>89</v>
      </c>
      <c r="D15" s="11">
        <v>0.008</v>
      </c>
      <c r="E15" t="s">
        <v>46</v>
      </c>
      <c r="F15" t="s">
        <v>45</v>
      </c>
    </row>
    <row r="16">
      <c r="A16">
        <v>1</v>
      </c>
      <c r="B16" t="s">
        <v>103</v>
      </c>
      <c r="C16" t="s">
        <v>89</v>
      </c>
      <c r="D16" s="11">
        <v>0.1</v>
      </c>
      <c r="E16" t="s">
        <v>37</v>
      </c>
      <c r="F16" t="s">
        <v>40</v>
      </c>
    </row>
    <row r="17">
      <c r="A17">
        <v>1</v>
      </c>
      <c r="B17" t="s">
        <v>104</v>
      </c>
      <c r="C17" t="s">
        <v>89</v>
      </c>
      <c r="D17" s="11">
        <v>0.2</v>
      </c>
      <c r="E17" t="s">
        <v>46</v>
      </c>
      <c r="F17" t="s">
        <v>55</v>
      </c>
    </row>
    <row r="18">
      <c r="A18">
        <v>1</v>
      </c>
      <c r="B18" t="s">
        <v>105</v>
      </c>
      <c r="C18" t="s">
        <v>89</v>
      </c>
      <c r="D18" s="11">
        <v>0.2</v>
      </c>
      <c r="E18" t="s">
        <v>46</v>
      </c>
      <c r="F18" t="s">
        <v>55</v>
      </c>
    </row>
    <row r="19">
      <c r="A19">
        <v>1</v>
      </c>
      <c r="B19" t="s">
        <v>106</v>
      </c>
      <c r="C19" t="s">
        <v>89</v>
      </c>
      <c r="D19" s="11">
        <v>0.39</v>
      </c>
      <c r="E19" t="s">
        <v>46</v>
      </c>
      <c r="F19" t="s">
        <v>72</v>
      </c>
    </row>
    <row r="20">
      <c r="A20">
        <v>1</v>
      </c>
      <c r="B20" t="s">
        <v>107</v>
      </c>
      <c r="C20" t="s">
        <v>89</v>
      </c>
      <c r="D20" s="11">
        <v>0.25</v>
      </c>
      <c r="E20" t="s">
        <v>46</v>
      </c>
      <c r="F20" t="s">
        <v>69</v>
      </c>
    </row>
    <row r="21">
      <c r="A21">
        <v>1</v>
      </c>
      <c r="B21" t="s">
        <v>108</v>
      </c>
      <c r="C21" t="s">
        <v>86</v>
      </c>
      <c r="D21" s="11">
        <v>90</v>
      </c>
      <c r="E21" t="s">
        <v>24</v>
      </c>
      <c r="F21" t="s">
        <v>109</v>
      </c>
    </row>
    <row r="22">
      <c r="A22">
        <v>2</v>
      </c>
      <c r="B22" t="s">
        <v>110</v>
      </c>
      <c r="C22" t="s">
        <v>89</v>
      </c>
      <c r="D22" s="11">
        <v>0.9</v>
      </c>
      <c r="E22" t="s">
        <v>46</v>
      </c>
      <c r="F22" t="s">
        <v>78</v>
      </c>
    </row>
    <row r="23">
      <c r="A23">
        <v>2</v>
      </c>
      <c r="B23" t="s">
        <v>111</v>
      </c>
      <c r="C23" t="s">
        <v>89</v>
      </c>
      <c r="D23" s="11">
        <v>0.09</v>
      </c>
      <c r="E23" t="s">
        <v>37</v>
      </c>
      <c r="F23" t="s">
        <v>40</v>
      </c>
    </row>
    <row r="24">
      <c r="A24">
        <v>2</v>
      </c>
      <c r="B24" t="s">
        <v>112</v>
      </c>
      <c r="C24" t="s">
        <v>89</v>
      </c>
      <c r="D24" s="11">
        <v>0.225</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119</v>
      </c>
      <c r="E5" t="s" s="14"/>
      <c r="F5"/>
    </row>
    <row r="6">
      <c r="A6" t="s">
        <v>2</v>
      </c>
      <c r="B6">
        <v>5</v>
      </c>
      <c r="C6"/>
      <c r="D6" t="s" s="14">
        <v>120</v>
      </c>
      <c r="E6" t="s" s="14"/>
      <c r="F6"/>
    </row>
    <row r="7">
      <c r="A7" t="s">
        <v>2</v>
      </c>
      <c r="B7">
        <v>6</v>
      </c>
      <c r="C7"/>
      <c r="D7" t="s" s="14">
        <v>121</v>
      </c>
      <c r="E7" t="s" s="14"/>
      <c r="F7"/>
    </row>
    <row r="8">
      <c r="A8" t="s">
        <v>2</v>
      </c>
      <c r="B8">
        <v>7</v>
      </c>
      <c r="C8"/>
      <c r="D8" t="s" s="14">
        <v>122</v>
      </c>
      <c r="E8" t="s" s="14"/>
      <c r="F8"/>
    </row>
    <row r="9">
      <c r="A9" t="s">
        <v>123</v>
      </c>
      <c r="B9">
        <v>1</v>
      </c>
      <c r="C9"/>
      <c r="D9" t="s" s="14">
        <v>124</v>
      </c>
      <c r="E9" t="s" s="14"/>
      <c r="F9"/>
    </row>
    <row r="10">
      <c r="A10" t="s">
        <v>123</v>
      </c>
      <c r="B10">
        <v>2</v>
      </c>
      <c r="C10"/>
      <c r="D10" t="s" s="14">
        <v>125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126</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127</v>
      </c>
      <c r="B4"/>
      <c r="C4"/>
      <c r="D4"/>
    </row>
    <row r="5">
      <c r="A5" t="s" s="17">
        <v>128</v>
      </c>
      <c r="B5" t="str" s="14">
        <f>Procedure!D2</f>
        <v>Mise en place du poste de travail — Vérifier les D.L.C., peser les denrées, sélectionner le matériel nécessaire. Laver et désinfecter le matériel et le poste de travail en suivant les protocoles.</v>
      </c>
      <c r="C5"/>
      <c r="D5"/>
    </row>
    <row r="6">
      <c r="A6" t="s" s="17">
        <v>129</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11">
        <f>Besoins!E17</f>
        <v>1.5</v>
      </c>
      <c r="D7" t="str">
        <f>Besoins!F17</f>
        <v>kg</v>
      </c>
    </row>
    <row r="8">
      <c r="A8"/>
      <c r="B8" t="str">
        <f>Besoins!B18</f>
        <v>Farine de blé T55</v>
      </c>
      <c r="C8" s="11">
        <f>Besoins!E18</f>
        <v>1.5</v>
      </c>
      <c r="D8" t="str">
        <f>Besoins!F18</f>
        <v>kg</v>
      </c>
    </row>
    <row r="9">
      <c r="A9"/>
      <c r="B9" t="str">
        <f>Besoins!B22</f>
        <v>Levure chimique (poudre à lever)</v>
      </c>
      <c r="C9" s="11">
        <f>Besoins!E22</f>
        <v>0.25</v>
      </c>
      <c r="D9" t="str">
        <f>Besoins!F22</f>
        <v>kg</v>
      </c>
    </row>
    <row r="10">
      <c r="A10"/>
      <c r="B10" t="str">
        <f>Besoins!B15</f>
        <v>Écorces d'orange confites</v>
      </c>
      <c r="C10" s="11">
        <f>Besoins!E15</f>
        <v>0.2</v>
      </c>
      <c r="D10" t="str">
        <f>Besoins!F15</f>
        <v>kg</v>
      </c>
    </row>
    <row r="11">
      <c r="A11"/>
      <c r="B11" t="str">
        <f>Besoins!B16</f>
        <v>Écorces de citron confites</v>
      </c>
      <c r="C11" s="11">
        <f>Besoins!E16</f>
        <v>0.2</v>
      </c>
      <c r="D11" t="str">
        <f>Besoins!F16</f>
        <v>kg</v>
      </c>
    </row>
    <row r="12">
      <c r="A12"/>
      <c r="B12" t="str">
        <f>Besoins!B21</f>
        <v>CITRON Espagne cat.I 4(58-67mm)</v>
      </c>
      <c r="C12" s="11">
        <f>Besoins!E21</f>
        <v>0.39</v>
      </c>
      <c r="D12" t="str">
        <f>Besoins!F21</f>
        <v>kg</v>
      </c>
    </row>
    <row r="13">
      <c r="A13"/>
      <c r="B13" t="str">
        <f>Besoins!B20</f>
        <v>Beurre doux 82% MG plaquette</v>
      </c>
      <c r="C13" s="11">
        <f>Besoins!E20</f>
        <v>0.25</v>
      </c>
      <c r="D13" t="str">
        <f>Besoins!F20</f>
        <v>kg</v>
      </c>
    </row>
    <row r="14">
      <c r="A14" t="s" s="17">
        <v>130</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131</v>
      </c>
      <c r="C16" s="11">
        <f>'Besoins'!$B$2*0.6</f>
        <v>0.6</v>
      </c>
      <c r="D16" t="s">
        <v>46</v>
      </c>
    </row>
    <row r="17">
      <c r="A17"/>
      <c r="B17" t="s">
        <v>132</v>
      </c>
      <c r="C17" s="11">
        <f>'Besoins'!$B$2*30</f>
        <v>30</v>
      </c>
      <c r="D17" t="s">
        <v>24</v>
      </c>
    </row>
    <row r="18">
      <c r="A18"/>
      <c r="B18" t="str">
        <f>Besoins!B19</f>
        <v>LAIT UHT demi écrémé France outre 10 litres</v>
      </c>
      <c r="C18" s="11">
        <f>Besoins!E19</f>
        <v>1.5</v>
      </c>
      <c r="D18" t="str">
        <f>Besoins!F19</f>
        <v>lt</v>
      </c>
    </row>
    <row r="19">
      <c r="A19"/>
      <c r="B19" t="str">
        <f>Besoins!B13</f>
        <v>Gingembre moulu</v>
      </c>
      <c r="C19" s="11">
        <f>Besoins!E13</f>
        <v>0.008</v>
      </c>
      <c r="D19" t="str">
        <f>Besoins!F13</f>
        <v>kg</v>
      </c>
    </row>
    <row r="20">
      <c r="A20"/>
      <c r="B20" t="str">
        <f>Besoins!B12</f>
        <v>Cannelle en poudre</v>
      </c>
      <c r="C20" s="11">
        <f>Besoins!E12</f>
        <v>0.04</v>
      </c>
      <c r="D20" t="str">
        <f>Besoins!F12</f>
        <v>kg</v>
      </c>
    </row>
    <row r="21">
      <c r="A21"/>
      <c r="B21" t="str">
        <f>Besoins!B14</f>
        <v>Noix de muscade moulue</v>
      </c>
      <c r="C21" s="11">
        <f>Besoins!E14</f>
        <v>0.008</v>
      </c>
      <c r="D21" t="str">
        <f>Besoins!F14</f>
        <v>kg</v>
      </c>
    </row>
    <row r="22">
      <c r="A22"/>
      <c r="B22" t="str">
        <f>Besoins!B11</f>
        <v>Anis en poudre</v>
      </c>
      <c r="C22" s="11">
        <f>Besoins!E11</f>
        <v>0.008</v>
      </c>
      <c r="D22" t="str">
        <f>Besoins!F11</f>
        <v>kg</v>
      </c>
    </row>
    <row r="23">
      <c r="A23"/>
      <c r="B23" t="str">
        <f>Besoins!B9</f>
        <v>Extrait de vanille alcoolisé</v>
      </c>
      <c r="C23" s="11">
        <f>Besoins!E9</f>
        <v>0.1</v>
      </c>
      <c r="D23" t="str">
        <f>Besoins!F9</f>
        <v>lt</v>
      </c>
    </row>
    <row r="24">
      <c r="A24" t="s" s="17">
        <v>133</v>
      </c>
      <c r="B24" t="str" s="14">
        <f>Procedure!D5</f>
        <v>Garnir les moules — Garnir aux 3/4 et égaliser à la corne.</v>
      </c>
      <c r="C24"/>
      <c r="D24"/>
    </row>
    <row r="25">
      <c r="A25" t="s" s="17">
        <v>134</v>
      </c>
      <c r="B25" t="str" s="14">
        <f>Procedure!D6</f>
        <v>Cuire — Préchauffer en chaleur sèche à + 140 / 150 °C. Enfourner aussitôt ; cuire 60 minutes environ. Contrôler par sondage.</v>
      </c>
      <c r="C25"/>
      <c r="D25"/>
    </row>
    <row r="26">
      <c r="A26" t="s" s="17">
        <v>135</v>
      </c>
      <c r="B26" t="str" s="14">
        <f>Procedure!D7</f>
        <v>Glacer — Faire tiédir le sirop de glaçage (Fiche 229C). Démouler les pains d'épices sur grilles et les glacer au pinceau dès la sortie du four.</v>
      </c>
      <c r="C26"/>
      <c r="D26"/>
    </row>
    <row r="27">
      <c r="A27"/>
      <c r="B27" t="s">
        <v>136</v>
      </c>
      <c r="C27" s="11">
        <f>'Besoins'!$B$2*90</f>
        <v>90</v>
      </c>
      <c r="D27" t="s">
        <v>24</v>
      </c>
    </row>
    <row r="28">
      <c r="A28" t="s" s="17">
        <v>137</v>
      </c>
      <c r="B28" t="str" s="14">
        <f>Procedure!D8</f>
        <v>Dresser et servir — Détailler en tranches ; servir avec des crèmes diverses.</v>
      </c>
      <c r="C28"/>
      <c r="D28"/>
    </row>
    <row r="29">
      <c r="A29"/>
      <c r="B29"/>
      <c r="C29"/>
      <c r="D29"/>
    </row>
    <row r="30">
      <c r="A30" t="s" s="16">
        <v>138</v>
      </c>
      <c r="B30"/>
      <c r="C30"/>
      <c r="D30"/>
    </row>
    <row r="31">
      <c r="A31" t="s" s="17">
        <v>128</v>
      </c>
      <c r="B31" t="str" s="14">
        <f>Procedure!D9</f>
        <v>Cuire le sirop — Dans une russe, mettre l'eau en premier, puis le sucre. Délayer avant cuisson. Porter à ébullition. Vanner avec une spatule. Écumer la surface.</v>
      </c>
      <c r="C31"/>
      <c r="D31"/>
    </row>
    <row r="32">
      <c r="A32"/>
      <c r="B32" t="s">
        <v>131</v>
      </c>
      <c r="C32" s="11">
        <f>'Besoins'!$B$2*0.9</f>
        <v>0.9</v>
      </c>
      <c r="D32" t="s">
        <v>46</v>
      </c>
    </row>
    <row r="33">
      <c r="A33"/>
      <c r="B33" t="str">
        <f>Besoins!B8</f>
        <v>Eau (robinet - moy. France 2026)</v>
      </c>
      <c r="C33" s="11">
        <f>Besoins!E8</f>
        <v>0.225</v>
      </c>
      <c r="D33" t="str">
        <f>Besoins!F8</f>
        <v>lt</v>
      </c>
    </row>
    <row r="34">
      <c r="A34" t="s" s="17">
        <v>129</v>
      </c>
      <c r="B34" t="str" s="14">
        <f>Procedure!D10</f>
        <v>Ajouter le rhum — Ajouter le rhum dans le sirop refroidi. Sert à glacer certaines pièces à la sortie du four (brioches, croissants, galettes, etc.).</v>
      </c>
      <c r="C34"/>
      <c r="D34"/>
    </row>
    <row r="35">
      <c r="A35"/>
      <c r="B35" t="str">
        <f>Besoins!B10</f>
        <v>Rhum ambré de cuisine (baba)</v>
      </c>
      <c r="C35" s="11">
        <f>Besoins!E10</f>
        <v>0.09</v>
      </c>
      <c r="D35" t="str">
        <f>Besoins!F10</f>
        <v>lt</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2026-09-28T13:40:10Z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2026-09-28T13:40:10Z</dcterms:modified>
  <cp:revision>1</cp:revision>
</cp:coreProperties>
</file>