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<sst xmlns="http://schemas.openxmlformats.org/spreadsheetml/2006/main" count="136" uniqueCount="136">
  <si>
    <t>Fiche technique</t>
  </si>
  <si>
    <t>Nom</t>
  </si>
  <si>
    <t>FARFALLI À LA CARBONARA</t>
  </si>
  <si>
    <t>Code</t>
  </si>
  <si>
    <t>GRO_CDC_198A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</si>
  <si>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</si>
  <si>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</si>
  <si>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</si>
  <si>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</si>
  <si>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</si>
  <si>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</si>
  <si>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</si>
  <si>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</si>
  <si>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</si>
  <si>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</si>
  <si>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</si>
  <si>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</si>
  <si>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</si>
  <si>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</si>
  <si>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</si>
  <si>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18:48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</si>
  <si>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</si>
  <si>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</si>
  <si>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</si>
  <si>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</si>
  <si>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</si>
  <si>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</si>
  <si>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</si>
  <si>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</si>
  <si>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</si>
  <si>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</si>
  <si>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</si>
  <si>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</si>
  <si>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</si>
  <si>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EAU</t>
  </si>
  <si>
    <t>Eau (robinet - moy. France 2026)</t>
  </si>
  <si>
    <t>Matières premières</t>
  </si>
  <si>
    <t>lt</t>
  </si>
  <si>
    <t>RNM100733</t>
  </si>
  <si>
    <t>Lardons lardon cru fumé</t>
  </si>
  <si>
    <t>Charcuterie</t>
  </si>
  <si>
    <t>kg</t>
  </si>
  <si>
    <t>EPI-MUSCADE-POW</t>
  </si>
  <si>
    <t>Noix de muscade moulue</t>
  </si>
  <si>
    <t>Épices en poudre et graines</t>
  </si>
  <si>
    <t>EPI-POIVRE-BLAN</t>
  </si>
  <si>
    <t>Poivre blanc moulu</t>
  </si>
  <si>
    <t>EPI-POIVRE-NOIR</t>
  </si>
  <si>
    <t>Poivre noir moulu</t>
  </si>
  <si>
    <t>HER-ORIGAN</t>
  </si>
  <si>
    <t>Origan séché</t>
  </si>
  <si>
    <t>Herbes aromatiques séchées</t>
  </si>
  <si>
    <t>RNME101403</t>
  </si>
  <si>
    <t>Huile olive vierge extra bidon 5L</t>
  </si>
  <si>
    <t>Assaisonnements et corps gras</t>
  </si>
  <si>
    <t>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</si>
  <si>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</si>
  <si>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</si>
  <si>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</si>
  <si>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</si>
  <si>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</si>
  <si>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</si>
  <si>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</si>
  <si>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</si>
  <si>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</si>
  <si>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</si>
  <si>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</si>
  <si>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</si>
  <si>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CRE-LIQUIDE-30</t>
  </si>
  <si>
    <t>Crème liquide 30% MG UHT</t>
  </si>
  <si>
    <t>RNM27820123</t>
  </si>
  <si>
    <t>OIGNON jaune France cat.I 60-80mm</t>
  </si>
  <si>
    <t>Légumes</t>
  </si>
  <si>
    <t>PATE-FARFALLE</t>
  </si>
  <si>
    <t>Farfalle (papillons) sèches</t>
  </si>
  <si>
    <t>Pâtes sèches</t>
  </si>
  <si>
    <t>SEL-GROS</t>
  </si>
  <si>
    <t>Gros sel de mer</t>
  </si>
  <si>
    <t>Sels et condiments de base</t>
  </si>
  <si>
    <t>SEL-FIN</t>
  </si>
  <si>
    <t>Sel fin de cuisine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</si>
  <si>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</si>
  <si>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</si>
  <si>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</si>
  <si>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</si>
  <si>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</si>
  <si>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</si>
  <si>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</si>
  <si>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Farfalle (papillons) sèches</t>
  </si>
  <si>
    <t>matiere</t>
  </si>
  <si>
    <t xml:space="preserve">    ↳ Eau (robinet - moy. France 2026)</t>
  </si>
  <si>
    <t xml:space="preserve">    ↳ Gros sel de mer</t>
  </si>
  <si>
    <t xml:space="preserve">    ↳ HUILE OLIVE (L)</t>
  </si>
  <si>
    <t>Conversions diverses</t>
  </si>
  <si>
    <t xml:space="preserve">        ↳ Huile olive vierge extra bidon 5L</t>
  </si>
  <si>
    <t xml:space="preserve">    ↳ SAUCE CRÈME</t>
  </si>
  <si>
    <t>Sauces collectivité</t>
  </si>
  <si>
    <t xml:space="preserve">        ↳ LAIT UHT demi écrémé France outre 10 litres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</si>
  <si>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</si>
  <si>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</si>
  <si>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</si>
  <si>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Sel fin de cuisine</t>
  </si>
  <si>
    <t xml:space="preserve">        ↳ Poivre blanc moulu</t>
  </si>
  <si>
    <t xml:space="preserve">        ↳ Crème fraîche liquide 15% MG allégée</t>
  </si>
  <si>
    <t xml:space="preserve">    ↳ Crème liquide 30% MG UHT</t>
  </si>
  <si>
    <t xml:space="preserve">    ↳ Lardons lardon cru fumé</t>
  </si>
  <si>
    <t xml:space="preserve">    ↳ OIGNON jaune France cat.I 60-80mm</t>
  </si>
  <si>
    <t xml:space="preserve">    ↳ OEUF (ml)</t>
  </si>
  <si>
    <t>Conversions oeufs et ovoproduits</t>
  </si>
  <si>
    <t xml:space="preserve">        ↳ OEUF A3 (PRIX)</t>
  </si>
  <si>
    <t xml:space="preserve">    ↳ Beurre doux 82% MG plaquette</t>
  </si>
  <si>
    <t xml:space="preserve">    ↳ Origan séché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</si>
  <si>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</si>
  <si>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</si>
  <si>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</si>
  <si>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</si>
  <si>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</si>
  <si>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</si>
  <si>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</si>
  <si>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</si>
  <si>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Confectionner la sauce crème — Dans un rondeau, confectionner les 4 litres de sauce crème (Fiche 200). Tamponner la surface ou filmer et maintenir au chaud.</t>
  </si>
  <si>
    <t>SAUCE CRÈME</t>
  </si>
  <si>
    <t>Fiche technique — FARFALLI À LA CARBONARA</t>
  </si>
  <si>
    <t>FARFALLI À LA CARBONARA  GRO_CDC_198A</t>
  </si>
  <si>
    <t>1.</t>
  </si>
  <si>
    <t>2.</t>
  </si>
  <si>
    <t>3.</t>
  </si>
  <si>
    <t xml:space="preserve">    SAUCE CRÈME</t>
  </si>
  <si>
    <t>4.</t>
  </si>
  <si>
    <t xml:space="preserve">    Beurre doux 82% MG plaquette</t>
  </si>
  <si>
    <t xml:space="preserve">    Sel fin de cuisine</t>
  </si>
  <si>
    <t>5.</t>
  </si>
  <si>
    <t xml:space="preserve">    HUILE OLIVE (L) (conv.)</t>
  </si>
  <si>
    <t>6.</t>
  </si>
  <si>
    <t xml:space="preserve">    OEUF (ml) (conv.)</t>
  </si>
  <si>
    <t>↳ SAUCE CRÈME  GRO_CDC_200Cr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</si>
</sst>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97.935674545455</v>
      </c>
    </row>
    <row r="12">
      <c r="A12" t="s" s="3">
        <v>16</v>
      </c>
      <c r="B12" s="4">
        <v>0.97935674545455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97.935674545455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90.909091</v>
      </c>
      <c r="E7" s="11">
        <f>D7*$B$2</f>
        <v>90.909091</v>
      </c>
      <c r="F7" t="s">
        <v>24</v>
      </c>
      <c r="G7" s="4">
        <f>E7*0.2699999997</f>
        <v>24.545455</v>
      </c>
    </row>
    <row r="8">
      <c r="A8" t="s">
        <v>34</v>
      </c>
      <c r="B8" t="s">
        <v>35</v>
      </c>
      <c r="C8" t="s">
        <v>36</v>
      </c>
      <c r="D8" s="9">
        <v>90</v>
      </c>
      <c r="E8" s="11">
        <f>D8*$B$2</f>
        <v>90</v>
      </c>
      <c r="F8" t="s">
        <v>37</v>
      </c>
      <c r="G8" s="4">
        <f>E8*0.0043</f>
        <v>0.387</v>
      </c>
    </row>
    <row r="9">
      <c r="A9" t="s">
        <v>38</v>
      </c>
      <c r="B9" t="s">
        <v>39</v>
      </c>
      <c r="C9" t="s">
        <v>40</v>
      </c>
      <c r="D9" s="9">
        <v>3</v>
      </c>
      <c r="E9" s="11">
        <f>D9*$B$2</f>
        <v>3</v>
      </c>
      <c r="F9" t="s">
        <v>41</v>
      </c>
      <c r="G9" s="4">
        <f>E9*8.96</f>
        <v>26.88</v>
      </c>
    </row>
    <row r="10">
      <c r="A10" t="s">
        <v>42</v>
      </c>
      <c r="B10" t="s">
        <v>43</v>
      </c>
      <c r="C10" t="s">
        <v>44</v>
      </c>
      <c r="D10" s="9">
        <v>0.0012</v>
      </c>
      <c r="E10" s="11">
        <f>D10*$B$2</f>
        <v>0.0012</v>
      </c>
      <c r="F10" t="s">
        <v>41</v>
      </c>
      <c r="G10" s="4">
        <f>E10*20</f>
        <v>0.024</v>
      </c>
    </row>
    <row r="11">
      <c r="A11" t="s">
        <v>45</v>
      </c>
      <c r="B11" t="s">
        <v>46</v>
      </c>
      <c r="C11" t="s">
        <v>44</v>
      </c>
      <c r="D11" s="9">
        <v>0.0024</v>
      </c>
      <c r="E11" s="11">
        <f>D11*$B$2</f>
        <v>0.0024</v>
      </c>
      <c r="F11" t="s">
        <v>41</v>
      </c>
      <c r="G11" s="4">
        <f>E11*14.8</f>
        <v>0.03552</v>
      </c>
    </row>
    <row r="12">
      <c r="A12" t="s">
        <v>47</v>
      </c>
      <c r="B12" t="s">
        <v>48</v>
      </c>
      <c r="C12" t="s">
        <v>44</v>
      </c>
      <c r="D12" s="9">
        <v>0.007</v>
      </c>
      <c r="E12" s="11">
        <f>D12*$B$2</f>
        <v>0.007</v>
      </c>
      <c r="F12" t="s">
        <v>41</v>
      </c>
      <c r="G12" s="4">
        <f>E12*12.5</f>
        <v>0.0875</v>
      </c>
    </row>
    <row r="13">
      <c r="A13" t="s">
        <v>49</v>
      </c>
      <c r="B13" t="s">
        <v>50</v>
      </c>
      <c r="C13" t="s">
        <v>51</v>
      </c>
      <c r="D13" s="9">
        <v>0.01</v>
      </c>
      <c r="E13" s="11">
        <f>D13*$B$2</f>
        <v>0.01</v>
      </c>
      <c r="F13" t="s">
        <v>41</v>
      </c>
      <c r="G13" s="4">
        <f>E13*8</f>
        <v>0.08</v>
      </c>
    </row>
    <row r="14">
      <c r="A14" t="s">
        <v>52</v>
      </c>
      <c r="B14" t="s">
        <v>53</v>
      </c>
      <c r="C14" t="s">
        <v>54</v>
      </c>
      <c r="D14" s="9">
        <v>0.2</v>
      </c>
      <c r="E14" s="11">
        <f>D14*$B$2</f>
        <v>0.2</v>
      </c>
      <c r="F14" t="s">
        <v>55</v>
      </c>
      <c r="G14" s="4">
        <f>E14*65.22</f>
        <v>13.044</v>
      </c>
    </row>
    <row r="15">
      <c r="A15" t="s">
        <v>56</v>
      </c>
      <c r="B15" t="s">
        <v>57</v>
      </c>
      <c r="C15" t="s">
        <v>58</v>
      </c>
      <c r="D15" s="9">
        <v>0.26</v>
      </c>
      <c r="E15" s="11">
        <f>D15*$B$2</f>
        <v>0.26</v>
      </c>
      <c r="F15" t="s">
        <v>41</v>
      </c>
      <c r="G15" s="4">
        <f>E15*0.56</f>
        <v>0.1456</v>
      </c>
    </row>
    <row r="16">
      <c r="A16" t="s">
        <v>59</v>
      </c>
      <c r="B16" t="s">
        <v>60</v>
      </c>
      <c r="C16" t="s">
        <v>61</v>
      </c>
      <c r="D16" s="9">
        <v>3</v>
      </c>
      <c r="E16" s="11">
        <f>D16*$B$2</f>
        <v>3</v>
      </c>
      <c r="F16" t="s">
        <v>37</v>
      </c>
      <c r="G16" s="4">
        <f>E16*1.67</f>
        <v>5.01</v>
      </c>
    </row>
    <row r="17">
      <c r="A17" t="s">
        <v>62</v>
      </c>
      <c r="B17" t="s">
        <v>63</v>
      </c>
      <c r="C17" t="s">
        <v>64</v>
      </c>
      <c r="D17" s="9">
        <v>0.46</v>
      </c>
      <c r="E17" s="11">
        <f>D17*$B$2</f>
        <v>0.46</v>
      </c>
      <c r="F17" t="s">
        <v>41</v>
      </c>
      <c r="G17" s="4">
        <f>E17*5.2</f>
        <v>2.392</v>
      </c>
    </row>
    <row r="18">
      <c r="A18" t="s">
        <v>65</v>
      </c>
      <c r="B18" t="s">
        <v>66</v>
      </c>
      <c r="C18" t="s">
        <v>67</v>
      </c>
      <c r="D18" s="9">
        <v>1</v>
      </c>
      <c r="E18" s="11">
        <f>D18*$B$2</f>
        <v>1</v>
      </c>
      <c r="F18" t="s">
        <v>37</v>
      </c>
      <c r="G18" s="4">
        <f>E18*2.2</f>
        <v>2.2</v>
      </c>
    </row>
    <row r="19">
      <c r="A19" t="s">
        <v>68</v>
      </c>
      <c r="B19" t="s">
        <v>69</v>
      </c>
      <c r="C19" t="s">
        <v>67</v>
      </c>
      <c r="D19" s="9">
        <v>4</v>
      </c>
      <c r="E19" s="11">
        <f>D19*$B$2</f>
        <v>4</v>
      </c>
      <c r="F19" t="s">
        <v>37</v>
      </c>
      <c r="G19" s="4">
        <f>E19*2.6</f>
        <v>10.4</v>
      </c>
    </row>
    <row r="20">
      <c r="A20" t="s">
        <v>70</v>
      </c>
      <c r="B20" t="s">
        <v>71</v>
      </c>
      <c r="C20" t="s">
        <v>72</v>
      </c>
      <c r="D20" s="9">
        <v>1.5</v>
      </c>
      <c r="E20" s="11">
        <f>D20*$B$2</f>
        <v>1.5</v>
      </c>
      <c r="F20" t="s">
        <v>41</v>
      </c>
      <c r="G20" s="4">
        <f>E20*0.4</f>
        <v>0.6</v>
      </c>
    </row>
    <row r="21">
      <c r="A21" t="s">
        <v>73</v>
      </c>
      <c r="B21" t="s">
        <v>74</v>
      </c>
      <c r="C21" t="s">
        <v>75</v>
      </c>
      <c r="D21" s="9">
        <v>9</v>
      </c>
      <c r="E21" s="11">
        <f>D21*$B$2</f>
        <v>9</v>
      </c>
      <c r="F21" t="s">
        <v>41</v>
      </c>
      <c r="G21" s="4">
        <f>E21*1.3</f>
        <v>11.7</v>
      </c>
    </row>
    <row r="22">
      <c r="A22" t="s">
        <v>76</v>
      </c>
      <c r="B22" t="s">
        <v>77</v>
      </c>
      <c r="C22" t="s">
        <v>78</v>
      </c>
      <c r="D22" s="9">
        <v>0.9</v>
      </c>
      <c r="E22" s="11">
        <f>D22*$B$2</f>
        <v>0.9</v>
      </c>
      <c r="F22" t="s">
        <v>41</v>
      </c>
      <c r="G22" s="4">
        <f>E22*0.42</f>
        <v>0.378</v>
      </c>
    </row>
    <row r="23">
      <c r="A23" t="s">
        <v>79</v>
      </c>
      <c r="B23" t="s">
        <v>80</v>
      </c>
      <c r="C23" t="s">
        <v>78</v>
      </c>
      <c r="D23" s="9">
        <v>0.076</v>
      </c>
      <c r="E23" s="11">
        <f>D23*$B$2</f>
        <v>0.076</v>
      </c>
      <c r="F23" t="s">
        <v>41</v>
      </c>
      <c r="G23" s="4">
        <f>E23*0.35</f>
        <v>0.0266</v>
      </c>
    </row>
    <row r="24">
      <c r="A24"/>
      <c r="B24"/>
      <c r="C24"/>
      <c r="D24"/>
      <c r="E24"/>
      <c r="F24" t="s" s="3">
        <v>81</v>
      </c>
      <c r="G24" s="13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86</v>
      </c>
      <c r="D2" s="11">
        <v>100</v>
      </c>
      <c r="E2" t="s">
        <v>24</v>
      </c>
      <c r="F2" t="s">
        <v>87</v>
      </c>
    </row>
    <row r="3">
      <c r="A3">
        <v>1</v>
      </c>
      <c r="B3" t="s">
        <v>88</v>
      </c>
      <c r="C3" t="s">
        <v>89</v>
      </c>
      <c r="D3" s="11">
        <v>9</v>
      </c>
      <c r="E3" t="s">
        <v>41</v>
      </c>
      <c r="F3" t="s">
        <v>75</v>
      </c>
    </row>
    <row r="4">
      <c r="A4">
        <v>1</v>
      </c>
      <c r="B4" t="s">
        <v>90</v>
      </c>
      <c r="C4" t="s">
        <v>89</v>
      </c>
      <c r="D4" s="11">
        <v>90</v>
      </c>
      <c r="E4" t="s">
        <v>37</v>
      </c>
      <c r="F4" t="s">
        <v>36</v>
      </c>
    </row>
    <row r="5">
      <c r="A5">
        <v>1</v>
      </c>
      <c r="B5" t="s">
        <v>91</v>
      </c>
      <c r="C5" t="s">
        <v>89</v>
      </c>
      <c r="D5" s="11">
        <v>0.9</v>
      </c>
      <c r="E5" t="s">
        <v>41</v>
      </c>
      <c r="F5" t="s">
        <v>78</v>
      </c>
    </row>
    <row r="6">
      <c r="A6">
        <v>1</v>
      </c>
      <c r="B6" t="s">
        <v>92</v>
      </c>
      <c r="C6" t="s">
        <v>86</v>
      </c>
      <c r="D6" s="11">
        <v>1</v>
      </c>
      <c r="E6" t="s">
        <v>37</v>
      </c>
      <c r="F6" t="s">
        <v>93</v>
      </c>
    </row>
    <row r="7">
      <c r="A7">
        <v>2</v>
      </c>
      <c r="B7" t="s">
        <v>94</v>
      </c>
      <c r="C7" t="s">
        <v>89</v>
      </c>
      <c r="D7" s="11">
        <v>0.2</v>
      </c>
      <c r="E7" t="s">
        <v>55</v>
      </c>
      <c r="F7" t="s">
        <v>54</v>
      </c>
    </row>
    <row r="8">
      <c r="A8">
        <v>1</v>
      </c>
      <c r="B8" t="s">
        <v>95</v>
      </c>
      <c r="C8" t="s">
        <v>86</v>
      </c>
      <c r="D8" s="11">
        <v>4</v>
      </c>
      <c r="E8" t="s">
        <v>37</v>
      </c>
      <c r="F8" t="s">
        <v>96</v>
      </c>
    </row>
    <row r="9">
      <c r="A9">
        <v>2</v>
      </c>
      <c r="B9" t="s">
        <v>97</v>
      </c>
      <c r="C9" t="s">
        <v>89</v>
      </c>
      <c r="D9" s="11">
        <v>3</v>
      </c>
      <c r="E9" t="s">
        <v>37</v>
      </c>
      <c r="F9" t="s">
        <v>61</v>
      </c>
    </row>
    <row r="10">
      <c r="A10">
        <v>2</v>
      </c>
      <c r="B10" t="s">
        <v>98</v>
      </c>
      <c r="C10" t="s">
        <v>89</v>
      </c>
      <c r="D10" s="11">
        <v>0.001</v>
      </c>
      <c r="E10" t="s">
        <v>41</v>
      </c>
      <c r="F10" t="s">
        <v>44</v>
      </c>
    </row>
    <row r="11">
      <c r="A11">
        <v>2</v>
      </c>
      <c r="B11" t="s">
        <v>99</v>
      </c>
      <c r="C11" t="s">
        <v>89</v>
      </c>
      <c r="D11" s="11">
        <v>0.26</v>
      </c>
      <c r="E11" t="s">
        <v>41</v>
      </c>
      <c r="F11" t="s">
        <v>58</v>
      </c>
    </row>
    <row r="12">
      <c r="A12">
        <v>2</v>
      </c>
      <c r="B12" t="s">
        <v>100</v>
      </c>
      <c r="C12" t="s">
        <v>89</v>
      </c>
      <c r="D12" s="11">
        <v>0.26</v>
      </c>
      <c r="E12" t="s">
        <v>41</v>
      </c>
      <c r="F12" t="s">
        <v>64</v>
      </c>
    </row>
    <row r="13">
      <c r="A13">
        <v>2</v>
      </c>
      <c r="B13" t="s">
        <v>101</v>
      </c>
      <c r="C13" t="s">
        <v>89</v>
      </c>
      <c r="D13" s="11">
        <v>0.04</v>
      </c>
      <c r="E13" t="s">
        <v>41</v>
      </c>
      <c r="F13" t="s">
        <v>78</v>
      </c>
    </row>
    <row r="14">
      <c r="A14">
        <v>2</v>
      </c>
      <c r="B14" t="s">
        <v>102</v>
      </c>
      <c r="C14" t="s">
        <v>89</v>
      </c>
      <c r="D14" s="11">
        <v>0.002</v>
      </c>
      <c r="E14" t="s">
        <v>41</v>
      </c>
      <c r="F14" t="s">
        <v>44</v>
      </c>
    </row>
    <row r="15">
      <c r="A15">
        <v>2</v>
      </c>
      <c r="B15" t="s">
        <v>103</v>
      </c>
      <c r="C15" t="s">
        <v>89</v>
      </c>
      <c r="D15" s="11">
        <v>1</v>
      </c>
      <c r="E15" t="s">
        <v>37</v>
      </c>
      <c r="F15" t="s">
        <v>67</v>
      </c>
    </row>
    <row r="16">
      <c r="A16">
        <v>1</v>
      </c>
      <c r="B16" t="s">
        <v>104</v>
      </c>
      <c r="C16" t="s">
        <v>89</v>
      </c>
      <c r="D16" s="11">
        <v>4</v>
      </c>
      <c r="E16" t="s">
        <v>37</v>
      </c>
      <c r="F16" t="s">
        <v>67</v>
      </c>
    </row>
    <row r="17">
      <c r="A17">
        <v>1</v>
      </c>
      <c r="B17" t="s">
        <v>105</v>
      </c>
      <c r="C17" t="s">
        <v>89</v>
      </c>
      <c r="D17" s="11">
        <v>3</v>
      </c>
      <c r="E17" t="s">
        <v>41</v>
      </c>
      <c r="F17" t="s">
        <v>40</v>
      </c>
    </row>
    <row r="18">
      <c r="A18">
        <v>1</v>
      </c>
      <c r="B18" t="s">
        <v>106</v>
      </c>
      <c r="C18" t="s">
        <v>89</v>
      </c>
      <c r="D18" s="11">
        <v>1.5</v>
      </c>
      <c r="E18" t="s">
        <v>41</v>
      </c>
      <c r="F18" t="s">
        <v>72</v>
      </c>
    </row>
    <row r="19">
      <c r="A19">
        <v>1</v>
      </c>
      <c r="B19" t="s">
        <v>107</v>
      </c>
      <c r="C19" t="s">
        <v>86</v>
      </c>
      <c r="D19" s="11">
        <v>5</v>
      </c>
      <c r="E19" t="s">
        <v>37</v>
      </c>
      <c r="F19" t="s">
        <v>108</v>
      </c>
    </row>
    <row r="20">
      <c r="A20">
        <v>2</v>
      </c>
      <c r="B20" t="s">
        <v>109</v>
      </c>
      <c r="C20" t="s">
        <v>89</v>
      </c>
      <c r="D20" s="11">
        <v>90.909</v>
      </c>
      <c r="E20" t="s">
        <v>24</v>
      </c>
      <c r="F20" t="s">
        <v>33</v>
      </c>
    </row>
    <row r="21">
      <c r="A21">
        <v>1</v>
      </c>
      <c r="B21" t="s">
        <v>110</v>
      </c>
      <c r="C21" t="s">
        <v>89</v>
      </c>
      <c r="D21" s="11">
        <v>0.2</v>
      </c>
      <c r="E21" t="s">
        <v>41</v>
      </c>
      <c r="F21" t="s">
        <v>64</v>
      </c>
    </row>
    <row r="22">
      <c r="A22">
        <v>1</v>
      </c>
      <c r="B22" t="s">
        <v>111</v>
      </c>
      <c r="C22" t="s">
        <v>89</v>
      </c>
      <c r="D22" s="11">
        <v>0.01</v>
      </c>
      <c r="E22" t="s">
        <v>41</v>
      </c>
      <c r="F22" t="s">
        <v>51</v>
      </c>
    </row>
    <row r="23">
      <c r="A23">
        <v>1</v>
      </c>
      <c r="B23" t="s">
        <v>112</v>
      </c>
      <c r="C23" t="s">
        <v>89</v>
      </c>
      <c r="D23" s="11">
        <v>0.036</v>
      </c>
      <c r="E23" t="s">
        <v>41</v>
      </c>
      <c r="F23" t="s">
        <v>78</v>
      </c>
    </row>
    <row r="24">
      <c r="A24">
        <v>1</v>
      </c>
      <c r="B24" t="s">
        <v>113</v>
      </c>
      <c r="C24" t="s">
        <v>89</v>
      </c>
      <c r="D24" s="11">
        <v>0.007</v>
      </c>
      <c r="E24" t="s">
        <v>41</v>
      </c>
      <c r="F24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114</v>
      </c>
      <c r="B1" t="s" s="2">
        <v>115</v>
      </c>
      <c r="C1" t="s" s="2">
        <v>116</v>
      </c>
      <c r="D1" t="s" s="2">
        <v>117</v>
      </c>
      <c r="E1" t="s" s="2">
        <v>118</v>
      </c>
      <c r="F1" t="s" s="2">
        <v>119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Désinfecter le matériel et le poste de travail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Déconditionner les pâtes et les réserver dans un bac pour faciliter leur mise en cuisson. Éplucher, laver et désinfecter les oignons ; au cutter, les hacher ; réserver au froid. Réserver les lardons fumés au froid dans un bac GN 1/1 H 35, en prévision de leur cuisson.</t>
        </is>
      </c>
      <c r="E3" t="s" s="14"/>
      <c r="F3"/>
    </row>
    <row r="4">
      <c r="A4" t="s">
        <v>2</v>
      </c>
      <c r="B4">
        <v>3</v>
      </c>
      <c r="C4"/>
      <c r="D4" t="s" s="14">
        <v>120</v>
      </c>
      <c r="E4" t="s" s="14"/>
      <c r="F4"/>
    </row>
    <row r="5">
      <c r="A5" t="s">
        <v>2</v>
      </c>
      <c r="B5">
        <v>4</v>
      </c>
      <c r="C5"/>
      <c r="D5" t="inlineStr" s="14">
        <is>
          <t>Confectionner la garniture — Dans un rondeau, faire revenir les oignons au beurre. Dans le même temps, saisir les lardons au four en chaleur sèche à + 175 °C. Réserver les lardons au chaud avec les oignons. Dans une russe, porter la crème à ébullition et la laisser réduire aux 3/4. Adjoindre la crème réduite à la sauce crème. Saler, poivrer, ajouter une touche d'origan. ⚠️☢️ ATTENTION : LES LARDONS FUMÉS ET LA SAUCE CRÈME SONT DÉJÀ SALÉS — GOÛTER AVANT DE SALER ⚠️☢️ Émulsionner au mixeur. Ajouter la garniture d'oignons et de lardons ; vanner à la spatule. Rectifier l'assaisonnement. Réserver dans un bac GN 1/2 H 200, couvert, au chaud.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Cuire les farfalli al dente — Pendant la confection de la sauce, porter à ébullition 90 L d'eau salée à 10 g de gros sel par litre (règle 1-10-100), additionnée de l'huile d'olive. Verser les pâtes, remuer à la grande spatule, reporter à ébullition en remuant, laisser bouillir 2 minutes puis arrêter la source de chaleur ; couvrir et laisser cuire en remuant de temps en temps. Tester souvent : la pâte doit rester croquante sous la dent (voir les indications du fabricant). Stopper la cuisson avec un peu d'eau froide. Égoutter par la bonde (grille de filtrage en place). Rincer à l'eau chaude pour éliminer l'empois. Maintenir au chaud dans la marmite ou en armoire chaude dans des bacs GN 1/1 H 100.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Terminer et servir les farfalli à la carbonara — En flux tendu, prélever 1/5 des farfalli dans un bac GN 1/1 H 200 maintenu au chaud au bord de la plaque. Verser 1 litre d'œufs pasteurisés sur les pâtes chaudes et lier à la spatule : l'œuf doit coaguler autour de la pâte. Ajouter la sauce et la garniture nécessaires, lier. Servir à l'assiette ; saupoudrer la portion de parmesan ou de gruyère râpé.</t>
        </is>
      </c>
      <c r="E7" t="s" s="14"/>
      <c r="F7"/>
    </row>
    <row r="8">
      <c r="A8" t="s">
        <v>121</v>
      </c>
      <c r="B8">
        <v>1</v>
      </c>
      <c r="C8"/>
      <c r="D8" t="inlineStr" s="14">
        <is>
          <t>Confectionner la béchamel selon la recette de base (GRO_CDC_200A), en réduisant le lait de 2,5 L. Ajouter la crème fraîche en liaison terminale, hors du feu. Émulsionner au mixeur.</t>
        </is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122</v>
      </c>
      <c r="B1"/>
      <c r="C1"/>
      <c r="D1"/>
    </row>
    <row r="2">
      <c r="A2" t="str" s="15">
        <f>"GRO_CDC_198A · GRO.GARNITUR · référence : "&amp;Besoins!B3&amp;" "&amp;Besoins!C3&amp;" · multiplicateur réglable sur la feuille ""Besoins"""</f>
        <v>GRO_CDC_198A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123</v>
      </c>
      <c r="B4"/>
      <c r="C4"/>
      <c r="D4"/>
    </row>
    <row r="5">
      <c r="A5" t="s" s="17">
        <v>124</v>
      </c>
      <c r="B5" t="str" s="14">
        <f>Procedure!D2</f>
        <v>Mise en place du poste de travail — Vérifier les D.L.C., peser les denrées, sélectionner le matériel nécessaire. Désinfecter le matériel et le poste de travail suivant les protocoles.</v>
      </c>
      <c r="C5"/>
      <c r="D5"/>
    </row>
    <row r="6">
      <c r="A6" t="s" s="17">
        <v>125</v>
      </c>
      <c r="B6" t="str" s="14">
        <f>Procedure!D3</f>
        <v>Préparations préliminaires — Déconditionner les pâtes et les réserver dans un bac pour faciliter leur mise en cuisson. Éplucher, laver et désinfecter les oignons ; au cutter, les hacher ; réserver au froid. Réserver les lardons fumés au froid dans un bac GN 1/1 H 35, en prévision de leur cuisson.</v>
      </c>
      <c r="C6"/>
      <c r="D6"/>
    </row>
    <row r="7">
      <c r="A7"/>
      <c r="B7" t="str">
        <f>Besoins!B21</f>
        <v>Farfalle (papillons) sèches</v>
      </c>
      <c r="C7" s="11">
        <f>Besoins!E21</f>
        <v>9</v>
      </c>
      <c r="D7" t="str">
        <f>Besoins!F21</f>
        <v>kg</v>
      </c>
    </row>
    <row r="8">
      <c r="A8"/>
      <c r="B8" t="str">
        <f>Besoins!B9</f>
        <v>Lardons lardon cru fumé</v>
      </c>
      <c r="C8" s="11">
        <f>Besoins!E9</f>
        <v>3</v>
      </c>
      <c r="D8" t="str">
        <f>Besoins!F9</f>
        <v>kg</v>
      </c>
    </row>
    <row r="9">
      <c r="A9"/>
      <c r="B9" t="str">
        <f>Besoins!B20</f>
        <v>OIGNON jaune France cat.I 60-80mm</v>
      </c>
      <c r="C9" s="11">
        <f>Besoins!E20</f>
        <v>1.5</v>
      </c>
      <c r="D9" t="str">
        <f>Besoins!F20</f>
        <v>kg</v>
      </c>
    </row>
    <row r="10">
      <c r="A10" t="s" s="17">
        <v>126</v>
      </c>
      <c r="B10" t="str" s="14">
        <f>Procedure!D4</f>
        <v>Confectionner la sauce crème — Dans un rondeau, confectionner les 4 litres de sauce crème (Fiche 200). Tamponner la surface ou filmer et maintenir au chaud.</v>
      </c>
      <c r="C10"/>
      <c r="D10"/>
    </row>
    <row r="11">
      <c r="A11"/>
      <c r="B11" t="s">
        <v>127</v>
      </c>
      <c r="C11" s="11">
        <f>'Besoins'!$B$2*4</f>
        <v>4</v>
      </c>
      <c r="D11" t="s">
        <v>37</v>
      </c>
    </row>
    <row r="12">
      <c r="A12" t="s" s="17">
        <v>128</v>
      </c>
      <c r="B12" t="str" s="14">
        <f>Procedure!D5</f>
        <v>Confectionner la garniture — Dans un rondeau, faire revenir les oignons au beurre. Dans le même temps, saisir les lardons au four en chaleur sèche à + 175 °C. Réserver les lardons au chaud avec les oignons. Dans une russe, porter la crème à ébullition et la laisser réduire aux 3/4. Adjoindre la crème réduite à la sauce crème. Saler, poivrer, ajouter une touche d'origan. ⚠️☢️ ATTENTION : LES LARDONS FUMÉS ET LA SAUCE CRÈME SONT DÉJÀ SALÉS — GOÛTER AVANT DE SALER ⚠️☢️ Émulsionner au mixeur. Ajouter la garniture d'oignons et de lardons ; vanner à la spatule. Rectifier l'assaisonnement. Réserver dans un bac GN 1/2 H 200, couvert, au chaud.</v>
      </c>
      <c r="C12"/>
      <c r="D12"/>
    </row>
    <row r="13">
      <c r="A13"/>
      <c r="B13" t="str">
        <f>Besoins!B19</f>
        <v>Crème liquide 30% MG UHT</v>
      </c>
      <c r="C13" s="11">
        <f>Besoins!E19</f>
        <v>4</v>
      </c>
      <c r="D13" t="str">
        <f>Besoins!F19</f>
        <v>lt</v>
      </c>
    </row>
    <row r="14">
      <c r="A14"/>
      <c r="B14" t="s">
        <v>129</v>
      </c>
      <c r="C14" s="11">
        <f>'Besoins'!$B$2*0.2</f>
        <v>0.2</v>
      </c>
      <c r="D14" t="s">
        <v>41</v>
      </c>
    </row>
    <row r="15">
      <c r="A15"/>
      <c r="B15" t="str">
        <f>Besoins!B13</f>
        <v>Origan séché</v>
      </c>
      <c r="C15" s="11">
        <f>Besoins!E13</f>
        <v>0.01</v>
      </c>
      <c r="D15" t="str">
        <f>Besoins!F13</f>
        <v>kg</v>
      </c>
    </row>
    <row r="16">
      <c r="A16"/>
      <c r="B16" t="s">
        <v>130</v>
      </c>
      <c r="C16" s="11">
        <f>'Besoins'!$B$2*0.036</f>
        <v>0.036</v>
      </c>
      <c r="D16" t="s">
        <v>41</v>
      </c>
    </row>
    <row r="17">
      <c r="A17"/>
      <c r="B17" t="str">
        <f>Besoins!B12</f>
        <v>Poivre noir moulu</v>
      </c>
      <c r="C17" s="11">
        <f>Besoins!E12</f>
        <v>0.007</v>
      </c>
      <c r="D17" t="str">
        <f>Besoins!F12</f>
        <v>kg</v>
      </c>
    </row>
    <row r="18">
      <c r="A18" t="s" s="17">
        <v>131</v>
      </c>
      <c r="B18" t="str" s="14">
        <f>Procedure!D6</f>
        <v>Cuire les farfalli al dente — Pendant la confection de la sauce, porter à ébullition 90 L d'eau salée à 10 g de gros sel par litre (règle 1-10-100), additionnée de l'huile d'olive. Verser les pâtes, remuer à la grande spatule, reporter à ébullition en remuant, laisser bouillir 2 minutes puis arrêter la source de chaleur ; couvrir et laisser cuire en remuant de temps en temps. Tester souvent : la pâte doit rester croquante sous la dent (voir les indications du fabricant). Stopper la cuisson avec un peu d'eau froide. Égoutter par la bonde (grille de filtrage en place). Rincer à l'eau chaude pour éliminer l'empois. Maintenir au chaud dans la marmite ou en armoire chaude dans des bacs GN 1/1 H 100.</v>
      </c>
      <c r="C18"/>
      <c r="D18"/>
    </row>
    <row r="19">
      <c r="A19"/>
      <c r="B19" t="str">
        <f>Besoins!B8</f>
        <v>Eau (robinet - moy. France 2026)</v>
      </c>
      <c r="C19" s="11">
        <f>Besoins!E8</f>
        <v>90</v>
      </c>
      <c r="D19" t="str">
        <f>Besoins!F8</f>
        <v>lt</v>
      </c>
    </row>
    <row r="20">
      <c r="A20"/>
      <c r="B20" t="str">
        <f>Besoins!B22</f>
        <v>Gros sel de mer</v>
      </c>
      <c r="C20" s="11">
        <f>Besoins!E22</f>
        <v>0.9</v>
      </c>
      <c r="D20" t="str">
        <f>Besoins!F22</f>
        <v>kg</v>
      </c>
    </row>
    <row r="21">
      <c r="A21"/>
      <c r="B21" t="s">
        <v>132</v>
      </c>
      <c r="C21" s="11">
        <f>'Besoins'!$B$2*1</f>
        <v>1</v>
      </c>
      <c r="D21" t="s">
        <v>37</v>
      </c>
    </row>
    <row r="22">
      <c r="A22" t="s" s="17">
        <v>133</v>
      </c>
      <c r="B22" t="str" s="14">
        <f>Procedure!D7</f>
        <v>Terminer et servir les farfalli à la carbonara — En flux tendu, prélever 1/5 des farfalli dans un bac GN 1/1 H 200 maintenu au chaud au bord de la plaque. Verser 1 litre d'œufs pasteurisés sur les pâtes chaudes et lier à la spatule : l'œuf doit coaguler autour de la pâte. Ajouter la sauce et la garniture nécessaires, lier. Servir à l'assiette ; saupoudrer la portion de parmesan ou de gruyère râpé.</v>
      </c>
      <c r="C22"/>
      <c r="D22"/>
    </row>
    <row r="23">
      <c r="A23"/>
      <c r="B23" t="s">
        <v>134</v>
      </c>
      <c r="C23" s="11">
        <f>'Besoins'!$B$2*5</f>
        <v>5</v>
      </c>
      <c r="D23" t="s">
        <v>37</v>
      </c>
    </row>
    <row r="24">
      <c r="A24"/>
      <c r="B24"/>
      <c r="C24"/>
      <c r="D24"/>
    </row>
    <row r="25">
      <c r="A25" t="s" s="16">
        <v>135</v>
      </c>
      <c r="B25"/>
      <c r="C25"/>
      <c r="D25"/>
    </row>
    <row r="26">
      <c r="A26" t="s" s="17">
        <v>124</v>
      </c>
      <c r="B26" t="str" s="14">
        <f>Procedure!D8</f>
        <v>Confectionner la béchamel selon la recette de base (GRO_CDC_200A), en réduisant le lait de 2,5 L. Ajouter la crème fraîche en liaison terminale, hors du feu. Émulsionner au mixeur.</v>
      </c>
      <c r="C26"/>
      <c r="D26"/>
    </row>
    <row r="27">
      <c r="A27"/>
      <c r="B27" t="str">
        <f>Besoins!B16</f>
        <v>LAIT UHT demi écrémé France outre 10 litres</v>
      </c>
      <c r="C27" s="11">
        <f>Besoins!E16</f>
        <v>3</v>
      </c>
      <c r="D27" t="str">
        <f>Besoins!F16</f>
        <v>lt</v>
      </c>
    </row>
    <row r="28">
      <c r="A28"/>
      <c r="B28" t="str">
        <f>Besoins!B10</f>
        <v>Noix de muscade moulue</v>
      </c>
      <c r="C28" s="11">
        <f>Besoins!E10</f>
        <v>0.0012</v>
      </c>
      <c r="D28" t="str">
        <f>Besoins!F10</f>
        <v>kg</v>
      </c>
    </row>
    <row r="29">
      <c r="A29"/>
      <c r="B29" t="str">
        <f>Besoins!B15</f>
        <v>Farine de blé T55</v>
      </c>
      <c r="C29" s="11">
        <f>Besoins!E15</f>
        <v>0.26</v>
      </c>
      <c r="D29" t="str">
        <f>Besoins!F15</f>
        <v>kg</v>
      </c>
    </row>
    <row r="30">
      <c r="A30"/>
      <c r="B30" t="s">
        <v>129</v>
      </c>
      <c r="C30" s="11">
        <f>'Besoins'!$B$2*0.26</f>
        <v>0.26</v>
      </c>
      <c r="D30" t="s">
        <v>41</v>
      </c>
    </row>
    <row r="31">
      <c r="A31"/>
      <c r="B31" t="s">
        <v>130</v>
      </c>
      <c r="C31" s="11">
        <f>'Besoins'!$B$2*0.04</f>
        <v>0.04</v>
      </c>
      <c r="D31" t="s">
        <v>41</v>
      </c>
    </row>
    <row r="32">
      <c r="A32"/>
      <c r="B32" t="str">
        <f>Besoins!B11</f>
        <v>Poivre blanc moulu</v>
      </c>
      <c r="C32" s="11">
        <f>Besoins!E11</f>
        <v>0.0024</v>
      </c>
      <c r="D32" t="str">
        <f>Besoins!F11</f>
        <v>kg</v>
      </c>
    </row>
    <row r="33">
      <c r="A33"/>
      <c r="B33" t="str">
        <f>Besoins!B18</f>
        <v>Crème fraîche liquide 15% MG allégée</v>
      </c>
      <c r="C33" s="11">
        <f>Besoins!E18</f>
        <v>1</v>
      </c>
      <c r="D33" t="str">
        <f>Besoins!F18</f>
        <v>lt</v>
      </c>
    </row>
    <row r="34">
      <c r="A34"/>
      <c r="B34"/>
      <c r="C34"/>
      <c r="D34"/>
    </row>
    <row r="35">
      <c r="A35" t="s" s="18">
        <v>21</v>
      </c>
      <c r="B35"/>
      <c r="C35"/>
      <c r="D3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0:D10"/>
    <mergeCell ref="B12:D12"/>
    <mergeCell ref="B18:D18"/>
    <mergeCell ref="B22:D22"/>
    <mergeCell ref="A25:D25"/>
    <mergeCell ref="B26:D26"/>
    <mergeCell ref="A35:D3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2026-09-27T16:48:22Z</dcterms:created>
  <dc:title>FARFALLI À LA CARBONARA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2026-09-27T16:48:22Z</dcterms:modified>
  <cp:revision>1</cp:revision>
</cp:coreProperties>
</file>