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<sst xmlns="http://schemas.openxmlformats.org/spreadsheetml/2006/main" count="118" uniqueCount="118">
  <si>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</si>
  <si>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</si>
  <si>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RISOTTO AL NERO DI SEPPIA</t>
  </si>
  <si>
    <t>Code</t>
  </si>
  <si>
    <t>GRO-RIS-NERO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</si>
  <si>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</si>
  <si>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</si>
  <si>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</si>
  <si>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</si>
  <si>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</si>
  <si>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</si>
  <si>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</si>
  <si>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</si>
  <si>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</si>
  <si>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</si>
  <si>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</si>
  <si>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</si>
  <si>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</si>
  <si>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</si>
  <si>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</si>
  <si>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</si>
  <si>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</si>
  <si>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</si>
  <si>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</si>
  <si>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</si>
  <si>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</si>
  <si>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</si>
  <si>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</si>
  <si>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</si>
  <si>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</si>
  <si>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</si>
  <si>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</si>
  <si>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</si>
  <si>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</si>
  <si>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</si>
  <si>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</si>
  <si>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</si>
  <si>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</si>
  <si>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</si>
  <si>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</si>
  <si>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</si>
  <si>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</si>
  <si>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</si>
  <si>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</si>
  <si>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</si>
  <si>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</si>
  <si>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</si>
  <si>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</si>
  <si>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</si>
  <si>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</si>
  <si>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</si>
  <si>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</si>
  <si>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</si>
  <si>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</si>
  <si>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</si>
  <si>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</si>
  <si>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</si>
  <si>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</si>
  <si>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</si>
  <si>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</si>
  <si>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</si>
  <si>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</si>
  <si>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RNM0250503</t>
  </si>
  <si>
    <t>SEICHE congelée (blanc) tranchée Import</t>
  </si>
  <si>
    <t>Poissons surgelés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</si>
  <si>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</si>
  <si>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</si>
  <si>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</si>
  <si>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</si>
  <si>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</si>
  <si>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</si>
  <si>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</si>
  <si>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</si>
  <si>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</si>
  <si>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</si>
  <si>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</si>
  <si>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</si>
  <si>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</si>
  <si>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</si>
  <si>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</si>
  <si>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</si>
  <si>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</si>
  <si>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</si>
  <si>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</si>
  <si>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</si>
  <si>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</si>
  <si>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</si>
  <si>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</si>
  <si>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</si>
  <si>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</si>
  <si>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SEICHE congelée (blanc) tranchée Import</t>
  </si>
  <si>
    <t xml:space="preserve">    ↳ Encre de seiche (pot 500 g)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</si>
  <si>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</si>
  <si>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</si>
  <si>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</si>
  <si>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</si>
  <si>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</si>
  <si>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</si>
  <si>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</si>
  <si>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</si>
  <si>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</si>
  <si>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</si>
  <si>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</si>
  <si>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</si>
  <si>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</si>
  <si>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 NERO DI SEPPIA</t>
  </si>
  <si>
    <t>RISOTTO AL NERO DI SEPPIA  GRO-RIS-NERO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</si>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</sst>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103.5738455</v>
      </c>
    </row>
    <row r="12">
      <c r="A12" t="s" s="3">
        <v>16</v>
      </c>
      <c r="B12" s="4">
        <v>1.035738455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103.5738455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41</v>
      </c>
      <c r="G9" s="4">
        <f>E9*60</f>
        <v>12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0.315</v>
      </c>
      <c r="E12" s="11">
        <f>D12*$B$2</f>
        <v>0.315</v>
      </c>
      <c r="F12" t="s">
        <v>41</v>
      </c>
      <c r="G12" s="4">
        <f>E12*23.08</f>
        <v>7.2702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41</v>
      </c>
      <c r="G13" s="4">
        <f>E13*5.2</f>
        <v>5.2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62</v>
      </c>
      <c r="B16" t="s">
        <v>63</v>
      </c>
      <c r="C16" t="s">
        <v>64</v>
      </c>
      <c r="D16" s="9">
        <v>4</v>
      </c>
      <c r="E16" s="11">
        <f>D16*$B$2</f>
        <v>4</v>
      </c>
      <c r="F16" t="s">
        <v>41</v>
      </c>
      <c r="G16" s="4">
        <f>E16*10</f>
        <v>40</v>
      </c>
    </row>
    <row r="17">
      <c r="A17" t="s">
        <v>65</v>
      </c>
      <c r="B17" t="s">
        <v>66</v>
      </c>
      <c r="C17" t="s">
        <v>67</v>
      </c>
      <c r="D17" s="9">
        <v>0.15</v>
      </c>
      <c r="E17" s="11">
        <f>D17*$B$2</f>
        <v>0.15</v>
      </c>
      <c r="F17" t="s">
        <v>41</v>
      </c>
      <c r="G17" s="4">
        <f>E17*9.26</f>
        <v>1.389</v>
      </c>
    </row>
    <row r="18">
      <c r="A18" t="s">
        <v>68</v>
      </c>
      <c r="B18" t="s">
        <v>69</v>
      </c>
      <c r="C18" t="s">
        <v>67</v>
      </c>
      <c r="D18" s="9">
        <v>1.5</v>
      </c>
      <c r="E18" s="11">
        <f>D18*$B$2</f>
        <v>1.5</v>
      </c>
      <c r="F18" t="s">
        <v>41</v>
      </c>
      <c r="G18" s="4">
        <f>E18*7.5</f>
        <v>11.25</v>
      </c>
    </row>
    <row r="19">
      <c r="A19"/>
      <c r="B19"/>
      <c r="C19"/>
      <c r="D19"/>
      <c r="E19"/>
      <c r="F19" t="s" s="3">
        <v>70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61</v>
      </c>
    </row>
    <row r="4">
      <c r="A4">
        <v>1</v>
      </c>
      <c r="B4" t="s">
        <v>79</v>
      </c>
      <c r="C4" t="s">
        <v>78</v>
      </c>
      <c r="D4" s="11">
        <v>1.5</v>
      </c>
      <c r="E4" t="s">
        <v>41</v>
      </c>
      <c r="F4" t="s">
        <v>67</v>
      </c>
    </row>
    <row r="5">
      <c r="A5">
        <v>1</v>
      </c>
      <c r="B5" t="s">
        <v>80</v>
      </c>
      <c r="C5" t="s">
        <v>75</v>
      </c>
      <c r="D5" s="11">
        <v>0.3</v>
      </c>
      <c r="E5" t="s">
        <v>34</v>
      </c>
      <c r="F5" t="s">
        <v>81</v>
      </c>
    </row>
    <row r="6">
      <c r="A6">
        <v>2</v>
      </c>
      <c r="B6" t="s">
        <v>82</v>
      </c>
      <c r="C6" t="s">
        <v>78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83</v>
      </c>
      <c r="C7" t="s">
        <v>78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84</v>
      </c>
      <c r="C8" t="s">
        <v>78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85</v>
      </c>
      <c r="C9" t="s">
        <v>75</v>
      </c>
      <c r="D9" s="11">
        <v>21</v>
      </c>
      <c r="E9" t="s">
        <v>34</v>
      </c>
      <c r="F9" t="s">
        <v>86</v>
      </c>
    </row>
    <row r="10">
      <c r="A10">
        <v>2</v>
      </c>
      <c r="B10" t="s">
        <v>87</v>
      </c>
      <c r="C10" t="s">
        <v>78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88</v>
      </c>
      <c r="C11" t="s">
        <v>78</v>
      </c>
      <c r="D11" s="11">
        <v>0.315</v>
      </c>
      <c r="E11" t="s">
        <v>41</v>
      </c>
      <c r="F11" t="s">
        <v>51</v>
      </c>
    </row>
    <row r="12">
      <c r="A12">
        <v>1</v>
      </c>
      <c r="B12" t="s">
        <v>89</v>
      </c>
      <c r="C12" t="s">
        <v>78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90</v>
      </c>
      <c r="C13" t="s">
        <v>78</v>
      </c>
      <c r="D13" s="11">
        <v>4</v>
      </c>
      <c r="E13" t="s">
        <v>41</v>
      </c>
      <c r="F13" t="s">
        <v>64</v>
      </c>
    </row>
    <row r="14">
      <c r="A14">
        <v>1</v>
      </c>
      <c r="B14" t="s">
        <v>91</v>
      </c>
      <c r="C14" t="s">
        <v>78</v>
      </c>
      <c r="D14" s="11">
        <v>0.2</v>
      </c>
      <c r="E14" t="s">
        <v>41</v>
      </c>
      <c r="F14" t="s">
        <v>40</v>
      </c>
    </row>
    <row r="15">
      <c r="A15">
        <v>1</v>
      </c>
      <c r="B15" t="s">
        <v>92</v>
      </c>
      <c r="C15" t="s">
        <v>78</v>
      </c>
      <c r="D15" s="11">
        <v>0.15</v>
      </c>
      <c r="E15" t="s">
        <v>41</v>
      </c>
      <c r="F15" t="s">
        <v>67</v>
      </c>
    </row>
    <row r="16">
      <c r="A16">
        <v>1</v>
      </c>
      <c r="B16" t="s">
        <v>83</v>
      </c>
      <c r="C16" t="s">
        <v>78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93</v>
      </c>
      <c r="C17" t="s">
        <v>75</v>
      </c>
      <c r="D17" s="11">
        <v>0.15</v>
      </c>
      <c r="E17" t="s">
        <v>41</v>
      </c>
      <c r="F17" t="s">
        <v>81</v>
      </c>
    </row>
    <row r="18">
      <c r="A18">
        <v>2</v>
      </c>
      <c r="B18" t="s">
        <v>94</v>
      </c>
      <c r="C18" t="s">
        <v>78</v>
      </c>
      <c r="D18" s="11">
        <v>1.5</v>
      </c>
      <c r="E18" t="s">
        <v>58</v>
      </c>
      <c r="F18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101</v>
      </c>
      <c r="E7" t="s" s="13"/>
      <c r="F7"/>
    </row>
    <row r="8">
      <c r="A8" t="s">
        <v>102</v>
      </c>
      <c r="B8">
        <v>1</v>
      </c>
      <c r="C8" t="s">
        <v>103</v>
      </c>
      <c r="D8" t="s" s="13">
        <v>104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4">
        <f>"GRO-RIS-NERO · GRO.GARNITUR · référence : "&amp;Besoins!B3&amp;" "&amp;Besoins!C3&amp;" · multiplicateur réglable sur la feuille ""Besoins"""</f>
        <v>GRO-RIS-NERO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106</v>
      </c>
      <c r="B4"/>
      <c r="C4"/>
      <c r="D4"/>
    </row>
    <row r="5">
      <c r="A5" t="s" s="16">
        <v>107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108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v>
      </c>
      <c r="C6"/>
      <c r="D6"/>
    </row>
    <row r="7">
      <c r="A7"/>
      <c r="B7" t="s">
        <v>109</v>
      </c>
      <c r="C7" s="11">
        <f>'Besoins'!$B$2*21</f>
        <v>21</v>
      </c>
      <c r="D7" t="s">
        <v>34</v>
      </c>
    </row>
    <row r="8">
      <c r="A8"/>
      <c r="B8" t="str">
        <f>Besoins!B16</f>
        <v>SEICHE congelée (blanc) tranchée Import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Encre de seiche (pot 500 g)</v>
      </c>
      <c r="C9" s="11">
        <f>Besoins!E9</f>
        <v>0.2</v>
      </c>
      <c r="D9" t="str">
        <f>Besoins!F9</f>
        <v>kg</v>
      </c>
    </row>
    <row r="10">
      <c r="A10"/>
      <c r="B10" t="str">
        <f>Besoins!B17</f>
        <v>Ail haché IQF</v>
      </c>
      <c r="C10" s="11">
        <f>Besoins!E17</f>
        <v>0.15</v>
      </c>
      <c r="D10" t="str">
        <f>Besoins!F17</f>
        <v>kg</v>
      </c>
    </row>
    <row r="11">
      <c r="A11" t="s" s="16">
        <v>110</v>
      </c>
      <c r="B11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1"/>
      <c r="D11"/>
    </row>
    <row r="12">
      <c r="A12"/>
      <c r="B12" t="str">
        <f>Besoins!B15</f>
        <v>Riz rond (risotto)</v>
      </c>
      <c r="C12" s="11">
        <f>Besoins!E15</f>
        <v>7</v>
      </c>
      <c r="D12" t="str">
        <f>Besoins!F15</f>
        <v>kg</v>
      </c>
    </row>
    <row r="13">
      <c r="A13"/>
      <c r="B13" t="str">
        <f>Besoins!B18</f>
        <v>Échalotes ciselées surgelées</v>
      </c>
      <c r="C13" s="11">
        <f>Besoins!E18</f>
        <v>1.5</v>
      </c>
      <c r="D13" t="str">
        <f>Besoins!F18</f>
        <v>kg</v>
      </c>
    </row>
    <row r="14">
      <c r="A14"/>
      <c r="B14" t="s">
        <v>111</v>
      </c>
      <c r="C14" s="11">
        <f>'Besoins'!$B$2*0.3</f>
        <v>0.3</v>
      </c>
      <c r="D14" t="s">
        <v>34</v>
      </c>
    </row>
    <row r="15">
      <c r="A15"/>
      <c r="B15" t="s">
        <v>112</v>
      </c>
      <c r="C15" s="11">
        <f>'Besoins'!$B$2*0.5</f>
        <v>0.5</v>
      </c>
      <c r="D15" t="s">
        <v>41</v>
      </c>
    </row>
    <row r="16">
      <c r="A16"/>
      <c r="B16" t="str">
        <f>Besoins!B8</f>
        <v>Vin blanc sec de cuisson</v>
      </c>
      <c r="C16" s="11">
        <f>Besoins!E8</f>
        <v>1.5</v>
      </c>
      <c r="D16" t="str">
        <f>Besoins!F8</f>
        <v>lt</v>
      </c>
    </row>
    <row r="17">
      <c r="A17" t="s" s="16">
        <v>113</v>
      </c>
      <c r="B17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v>
      </c>
      <c r="C17"/>
      <c r="D17"/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 t="s" s="16">
        <v>114</v>
      </c>
      <c r="B19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9"/>
      <c r="D19"/>
    </row>
    <row r="20">
      <c r="A20"/>
      <c r="B20" t="s">
        <v>112</v>
      </c>
      <c r="C20" s="11">
        <f>'Besoins'!$B$2*0.5</f>
        <v>0.5</v>
      </c>
      <c r="D20" t="s">
        <v>41</v>
      </c>
    </row>
    <row r="21">
      <c r="A21"/>
      <c r="B21" t="s">
        <v>115</v>
      </c>
      <c r="C21" s="11">
        <f>'Besoins'!$B$2*0.15</f>
        <v>0.15</v>
      </c>
      <c r="D21" t="s">
        <v>41</v>
      </c>
    </row>
    <row r="22">
      <c r="A22" t="s" s="16">
        <v>116</v>
      </c>
      <c r="B22" t="str" s="13">
        <f>Procedure!D7</f>
        <v>Servir — Servir aussitôt, en flux tendu : 30 minutes au maximum à + 63 °C, en détendant d'un peu de bouillon chaud au service.</v>
      </c>
      <c r="C22"/>
      <c r="D22"/>
    </row>
    <row r="23">
      <c r="A23"/>
      <c r="B23"/>
      <c r="C23"/>
      <c r="D23"/>
    </row>
    <row r="24">
      <c r="A24" t="s" s="15">
        <v>117</v>
      </c>
      <c r="B24"/>
      <c r="C24"/>
      <c r="D24"/>
    </row>
    <row r="25">
      <c r="A25" t="s" s="16">
        <v>107</v>
      </c>
      <c r="B25" t="str" s="13">
        <f>"[DISSOUDRE] "&amp;Procedure!D8</f>
        <v>[DISSOUDRE] Délayer la poudre dans l'eau froide en fouettant, puis porter à ébullition en remuant régulièrement.</v>
      </c>
      <c r="C25"/>
      <c r="D25"/>
    </row>
    <row r="26">
      <c r="A26"/>
      <c r="B26" t="str">
        <f>Besoins!B7</f>
        <v>Eau (robinet - moy. France 2026)</v>
      </c>
      <c r="C26" s="11">
        <f>Besoins!E7</f>
        <v>20.685</v>
      </c>
      <c r="D26" t="str">
        <f>Besoins!F7</f>
        <v>lt</v>
      </c>
    </row>
    <row r="27">
      <c r="A27"/>
      <c r="B27" t="str">
        <f>Besoins!B12</f>
        <v>Fumet de Poisson déshydraté (Knorr Professional)</v>
      </c>
      <c r="C27" s="11">
        <f>Besoins!E12</f>
        <v>0.315</v>
      </c>
      <c r="D27" t="str">
        <f>Besoins!F12</f>
        <v>kg</v>
      </c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19:D19"/>
    <mergeCell ref="B22:D22"/>
    <mergeCell ref="A24:D24"/>
    <mergeCell ref="B25:D25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2026-09-27T15:06:53Z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2026-09-27T15:06:53Z</dcterms:modified>
  <cp:revision>1</cp:revision>
</cp:coreProperties>
</file>