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<sst xmlns="http://schemas.openxmlformats.org/spreadsheetml/2006/main" count="106" uniqueCount="106">
  <si>
    <t>Fiche technique</t>
  </si>
  <si>
    <t>Nom</t>
  </si>
  <si>
    <t>RISOTTO PIÉMONTAISE</t>
  </si>
  <si>
    <t>Code</t>
  </si>
  <si>
    <t>GRO_CDC_190P</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</si>
  <si>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</si>
  <si>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</si>
  <si>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</si>
  <si>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</si>
  <si>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</si>
  <si>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</si>
  <si>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</si>
  <si>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</si>
  <si>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</si>
  <si>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</si>
  <si>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</si>
  <si>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</si>
  <si>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</si>
  <si>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</si>
  <si>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</si>
  <si>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18:27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</si>
  <si>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</si>
  <si>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</si>
  <si>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</si>
  <si>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</si>
  <si>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</si>
  <si>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</si>
  <si>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</si>
  <si>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</si>
  <si>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</si>
  <si>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</si>
  <si>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</si>
  <si>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</si>
  <si>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</si>
  <si>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</si>
  <si>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EPI-POIVRE-NOIR</t>
  </si>
  <si>
    <t>Poivre noir moulu</t>
  </si>
  <si>
    <t>Épices en poudre et graines</t>
  </si>
  <si>
    <t>kg</t>
  </si>
  <si>
    <t>KNORR-FBLANC-VOL</t>
  </si>
  <si>
    <t>Fonds Blanc de Volaille (Knorr Professional)</t>
  </si>
  <si>
    <t>Fonds déshydratés et poudres</t>
  </si>
  <si>
    <t>HUI-TOURNESOL</t>
  </si>
  <si>
    <t>Huile de tournesol raffinée vrac</t>
  </si>
  <si>
    <t>Huiles végétales</t>
  </si>
  <si>
    <t>BEU-DOUX</t>
  </si>
  <si>
    <t>Beurre doux 82% MG plaquette</t>
  </si>
  <si>
    <t>Beurres et margarines</t>
  </si>
  <si>
    <t>FROM-PARMESAN</t>
  </si>
  <si>
    <t>Parmesan râpé (Parmigiano)</t>
  </si>
  <si>
    <t>Fromages de base cuisine</t>
  </si>
  <si>
    <t>RNM23500123</t>
  </si>
  <si>
    <t>CHAMPIGNON DE PARIS Pologne pied coupé cat.I plateau</t>
  </si>
  <si>
    <t>Légumes</t>
  </si>
  <si>
    <t>RIZ-LONG-ETUVE</t>
  </si>
  <si>
    <t>Riz long étuvé</t>
  </si>
  <si>
    <t>Céréales et légumineuses sèches</t>
  </si>
  <si>
    <t>RNMS00780</t>
  </si>
  <si>
    <t>Oignons émincés surgelés</t>
  </si>
  <si>
    <t>Légumes surgelés</t>
  </si>
  <si>
    <t>JAMBON-CUBE</t>
  </si>
  <si>
    <t>Jambon en cubes</t>
  </si>
  <si>
    <t>Porc frais</t>
  </si>
  <si>
    <t>Total</t>
  </si>
  <si>
    <t>Niveau</t>
  </si>
  <si>
    <t>Composant</t>
  </si>
  <si>
    <t>Type</t>
  </si>
  <si>
    <t>Quantité (pour 100 pc)</t>
  </si>
  <si>
    <t>recette</t>
  </si>
  <si>
    <t>Garnitures et légumes collectivité</t>
  </si>
  <si>
    <t xml:space="preserve">    ↳ RISOTTO À L'ITALIENNE</t>
  </si>
  <si>
    <t xml:space="preserve">        ↳ Riz long étuvé</t>
  </si>
  <si>
    <t>matiere</t>
  </si>
  <si>
    <t xml:space="preserve">        ↳ Oignons émincés surgelés</t>
  </si>
  <si>
    <t xml:space="preserve">        ↳ Huile de tournesol raffinée vrac</t>
  </si>
  <si>
    <t xml:space="preserve">        ↳ Fond de volaille reconstitue (collectivite)</t>
  </si>
  <si>
    <t>Préparations de base collectivité</t>
  </si>
  <si>
    <t xml:space="preserve">            ↳ Eau (robinet - moy. France 2026)</t>
  </si>
  <si>
    <t xml:space="preserve">            ↳ Fonds Blanc de Volaille (Knorr Professional)</t>
  </si>
  <si>
    <t xml:space="preserve">        ↳ Poivre noir moulu</t>
  </si>
  <si>
    <t xml:space="preserve">        ↳ Parmesan râpé (Parmigiano)</t>
  </si>
  <si>
    <t xml:space="preserve">        ↳ Beurre doux 82% MG plaquette</t>
  </si>
  <si>
    <t xml:space="preserve">    ↳ CHAMPIGNON DE PARIS Pologne pied coupé cat.I plateau</t>
  </si>
  <si>
    <t xml:space="preserve">    ↳ Jambon en cubes</t>
  </si>
  <si>
    <t>Recette</t>
  </si>
  <si>
    <t>#</t>
  </si>
  <si>
    <t>Verbe</t>
  </si>
  <si>
    <t>Étape</t>
  </si>
  <si>
    <t>Précision technique</t>
  </si>
  <si>
    <t>Durée</t>
  </si>
  <si>
    <t>Servir — Servir le risotto piémontaise en accompagnement de viandes et de volailles.</t>
  </si>
  <si>
    <t>RISOTTO À L'ITALIENNE</t>
  </si>
  <si>
    <t>Fond de volaille reconstitue (collectivite)</t>
  </si>
  <si>
    <t>DISSOUDRE</t>
  </si>
  <si>
    <t>Délayer la poudre dans l'eau froide en fouettant, puis porter à ébullition en remuant régulièrement.</t>
  </si>
  <si>
    <t>Fiche technique — RISOTTO PIÉMONTAISE</t>
  </si>
  <si>
    <t>RISOTTO PIÉMONTAISE  GRO_CDC_190P</t>
  </si>
  <si>
    <t>1.</t>
  </si>
  <si>
    <t>2.</t>
  </si>
  <si>
    <t xml:space="preserve">    RISOTTO À L'ITALIENNE</t>
  </si>
  <si>
    <t>3.</t>
  </si>
  <si>
    <t>↳ RISOTTO À L'ITALIENNE  GRO_CDC_190A</t>
  </si>
  <si>
    <t xml:space="preserve">    Fond de volaille reconstitue (collectivite)</t>
  </si>
  <si>
    <t>4.</t>
  </si>
  <si>
    <t>5.</t>
  </si>
  <si>
    <t>↳ Fond de volaille reconstitue (collectivite)  GRO-FOND-VOLAIL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</si>
</sst>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78.323668</v>
      </c>
    </row>
    <row r="12">
      <c r="A12" t="s" s="3">
        <v>16</v>
      </c>
      <c r="B12" s="4">
        <v>0.78323668</v>
      </c>
    </row>
    <row r="13">
      <c r="A13"/>
      <c r="B13"/>
    </row>
    <row r="14">
      <c r="A14" t="s" s="5">
        <v>17</v>
      </c>
      <c r="B14" t="s" s="5">
        <v>14</v>
      </c>
    </row>
    <row r="15">
      <c r="A15" t="s" s="5">
        <v>18</v>
      </c>
      <c r="B15" s="6">
        <v>78.323668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15.76</v>
      </c>
      <c r="E7" s="11">
        <f>D7*$B$2</f>
        <v>15.76</v>
      </c>
      <c r="F7" t="s">
        <v>34</v>
      </c>
      <c r="G7" s="4">
        <f>E7*0.0043</f>
        <v>0.067768</v>
      </c>
    </row>
    <row r="8">
      <c r="A8" t="s">
        <v>35</v>
      </c>
      <c r="B8" t="s">
        <v>36</v>
      </c>
      <c r="C8" t="s">
        <v>37</v>
      </c>
      <c r="D8" s="9">
        <v>0.007</v>
      </c>
      <c r="E8" s="11">
        <f>D8*$B$2</f>
        <v>0.007</v>
      </c>
      <c r="F8" t="s">
        <v>38</v>
      </c>
      <c r="G8" s="4">
        <f>E8*12.5</f>
        <v>0.0875</v>
      </c>
    </row>
    <row r="9">
      <c r="A9" t="s">
        <v>39</v>
      </c>
      <c r="B9" t="s">
        <v>40</v>
      </c>
      <c r="C9" t="s">
        <v>41</v>
      </c>
      <c r="D9" s="9">
        <v>0.24</v>
      </c>
      <c r="E9" s="11">
        <f>D9*$B$2</f>
        <v>0.24</v>
      </c>
      <c r="F9" t="s">
        <v>38</v>
      </c>
      <c r="G9" s="4">
        <f>E9*25.01</f>
        <v>6.0024</v>
      </c>
    </row>
    <row r="10">
      <c r="A10" t="s">
        <v>42</v>
      </c>
      <c r="B10" t="s">
        <v>43</v>
      </c>
      <c r="C10" t="s">
        <v>44</v>
      </c>
      <c r="D10" s="9">
        <v>0.6</v>
      </c>
      <c r="E10" s="11">
        <f>D10*$B$2</f>
        <v>0.6</v>
      </c>
      <c r="F10" t="s">
        <v>34</v>
      </c>
      <c r="G10" s="4">
        <f>E10*1.05</f>
        <v>0.63</v>
      </c>
    </row>
    <row r="11">
      <c r="A11" t="s">
        <v>45</v>
      </c>
      <c r="B11" t="s">
        <v>46</v>
      </c>
      <c r="C11" t="s">
        <v>47</v>
      </c>
      <c r="D11" s="9">
        <v>0.8</v>
      </c>
      <c r="E11" s="11">
        <f>D11*$B$2</f>
        <v>0.8</v>
      </c>
      <c r="F11" t="s">
        <v>38</v>
      </c>
      <c r="G11" s="4">
        <f>E11*5.2</f>
        <v>4.16</v>
      </c>
    </row>
    <row r="12">
      <c r="A12" t="s">
        <v>48</v>
      </c>
      <c r="B12" t="s">
        <v>49</v>
      </c>
      <c r="C12" t="s">
        <v>50</v>
      </c>
      <c r="D12" s="9">
        <v>2</v>
      </c>
      <c r="E12" s="11">
        <f>D12*$B$2</f>
        <v>2</v>
      </c>
      <c r="F12" t="s">
        <v>38</v>
      </c>
      <c r="G12" s="4">
        <f>E12*14.5</f>
        <v>29</v>
      </c>
    </row>
    <row r="13">
      <c r="A13" t="s">
        <v>51</v>
      </c>
      <c r="B13" t="s">
        <v>52</v>
      </c>
      <c r="C13" t="s">
        <v>53</v>
      </c>
      <c r="D13" s="9">
        <v>1.6</v>
      </c>
      <c r="E13" s="11">
        <f>D13*$B$2</f>
        <v>1.6</v>
      </c>
      <c r="F13" t="s">
        <v>38</v>
      </c>
      <c r="G13" s="4">
        <f>E13*3.2</f>
        <v>5.12</v>
      </c>
    </row>
    <row r="14">
      <c r="A14" t="s">
        <v>54</v>
      </c>
      <c r="B14" t="s">
        <v>55</v>
      </c>
      <c r="C14" t="s">
        <v>56</v>
      </c>
      <c r="D14" s="9">
        <v>8</v>
      </c>
      <c r="E14" s="11">
        <f>D14*$B$2</f>
        <v>8</v>
      </c>
      <c r="F14" t="s">
        <v>38</v>
      </c>
      <c r="G14" s="4">
        <f>E14*1.4</f>
        <v>11.2</v>
      </c>
    </row>
    <row r="15">
      <c r="A15" t="s">
        <v>57</v>
      </c>
      <c r="B15" t="s">
        <v>58</v>
      </c>
      <c r="C15" t="s">
        <v>59</v>
      </c>
      <c r="D15" s="9">
        <v>2.4</v>
      </c>
      <c r="E15" s="11">
        <f>D15*$B$2</f>
        <v>2.4</v>
      </c>
      <c r="F15" t="s">
        <v>38</v>
      </c>
      <c r="G15" s="4">
        <f>E15*3.89</f>
        <v>9.336</v>
      </c>
    </row>
    <row r="16">
      <c r="A16" t="s">
        <v>60</v>
      </c>
      <c r="B16" t="s">
        <v>61</v>
      </c>
      <c r="C16" t="s">
        <v>62</v>
      </c>
      <c r="D16" s="9">
        <v>1.2</v>
      </c>
      <c r="E16" s="11">
        <f>D16*$B$2</f>
        <v>1.2</v>
      </c>
      <c r="F16" t="s">
        <v>38</v>
      </c>
      <c r="G16" s="4">
        <f>E16*10.6</f>
        <v>12.72</v>
      </c>
    </row>
    <row r="17">
      <c r="A17"/>
      <c r="B17"/>
      <c r="C17"/>
      <c r="D17"/>
      <c r="E17"/>
      <c r="F17" t="s" s="3">
        <v>63</v>
      </c>
      <c r="G17" s="12">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64</v>
      </c>
      <c r="B1" t="s" s="2">
        <v>65</v>
      </c>
      <c r="C1" t="s" s="2">
        <v>66</v>
      </c>
      <c r="D1" t="s" s="2">
        <v>67</v>
      </c>
      <c r="E1" t="s" s="2">
        <v>29</v>
      </c>
      <c r="F1" t="s" s="2">
        <v>5</v>
      </c>
    </row>
    <row r="2">
      <c r="A2">
        <v>0</v>
      </c>
      <c r="B2" t="s">
        <v>2</v>
      </c>
      <c r="C2" t="s">
        <v>68</v>
      </c>
      <c r="D2" s="11">
        <v>100</v>
      </c>
      <c r="E2" t="s">
        <v>24</v>
      </c>
      <c r="F2" t="s">
        <v>69</v>
      </c>
    </row>
    <row r="3">
      <c r="A3">
        <v>1</v>
      </c>
      <c r="B3" t="s">
        <v>70</v>
      </c>
      <c r="C3" t="s">
        <v>68</v>
      </c>
      <c r="D3" s="11">
        <v>100</v>
      </c>
      <c r="E3" t="s">
        <v>24</v>
      </c>
      <c r="F3" t="s">
        <v>69</v>
      </c>
    </row>
    <row r="4">
      <c r="A4">
        <v>2</v>
      </c>
      <c r="B4" t="s">
        <v>71</v>
      </c>
      <c r="C4" t="s">
        <v>72</v>
      </c>
      <c r="D4" s="11">
        <v>8</v>
      </c>
      <c r="E4" t="s">
        <v>38</v>
      </c>
      <c r="F4" t="s">
        <v>56</v>
      </c>
    </row>
    <row r="5">
      <c r="A5">
        <v>2</v>
      </c>
      <c r="B5" t="s">
        <v>73</v>
      </c>
      <c r="C5" t="s">
        <v>72</v>
      </c>
      <c r="D5" s="11">
        <v>2.4</v>
      </c>
      <c r="E5" t="s">
        <v>38</v>
      </c>
      <c r="F5" t="s">
        <v>59</v>
      </c>
    </row>
    <row r="6">
      <c r="A6">
        <v>2</v>
      </c>
      <c r="B6" t="s">
        <v>74</v>
      </c>
      <c r="C6" t="s">
        <v>72</v>
      </c>
      <c r="D6" s="11">
        <v>0.6</v>
      </c>
      <c r="E6" t="s">
        <v>34</v>
      </c>
      <c r="F6" t="s">
        <v>44</v>
      </c>
    </row>
    <row r="7">
      <c r="A7">
        <v>2</v>
      </c>
      <c r="B7" t="s">
        <v>75</v>
      </c>
      <c r="C7" t="s">
        <v>68</v>
      </c>
      <c r="D7" s="11">
        <v>16</v>
      </c>
      <c r="E7" t="s">
        <v>34</v>
      </c>
      <c r="F7" t="s">
        <v>76</v>
      </c>
    </row>
    <row r="8">
      <c r="A8">
        <v>3</v>
      </c>
      <c r="B8" t="s">
        <v>77</v>
      </c>
      <c r="C8" t="s">
        <v>72</v>
      </c>
      <c r="D8" s="11">
        <v>15.76</v>
      </c>
      <c r="E8" t="s">
        <v>34</v>
      </c>
      <c r="F8" t="s">
        <v>33</v>
      </c>
    </row>
    <row r="9">
      <c r="A9">
        <v>3</v>
      </c>
      <c r="B9" t="s">
        <v>78</v>
      </c>
      <c r="C9" t="s">
        <v>72</v>
      </c>
      <c r="D9" s="11">
        <v>0.24</v>
      </c>
      <c r="E9" t="s">
        <v>38</v>
      </c>
      <c r="F9" t="s">
        <v>41</v>
      </c>
    </row>
    <row r="10">
      <c r="A10">
        <v>2</v>
      </c>
      <c r="B10" t="s">
        <v>79</v>
      </c>
      <c r="C10" t="s">
        <v>72</v>
      </c>
      <c r="D10" s="11">
        <v>0.007</v>
      </c>
      <c r="E10" t="s">
        <v>38</v>
      </c>
      <c r="F10" t="s">
        <v>37</v>
      </c>
    </row>
    <row r="11">
      <c r="A11">
        <v>2</v>
      </c>
      <c r="B11" t="s">
        <v>80</v>
      </c>
      <c r="C11" t="s">
        <v>72</v>
      </c>
      <c r="D11" s="11">
        <v>2</v>
      </c>
      <c r="E11" t="s">
        <v>38</v>
      </c>
      <c r="F11" t="s">
        <v>50</v>
      </c>
    </row>
    <row r="12">
      <c r="A12">
        <v>2</v>
      </c>
      <c r="B12" t="s">
        <v>81</v>
      </c>
      <c r="C12" t="s">
        <v>72</v>
      </c>
      <c r="D12" s="11">
        <v>0.8</v>
      </c>
      <c r="E12" t="s">
        <v>38</v>
      </c>
      <c r="F12" t="s">
        <v>47</v>
      </c>
    </row>
    <row r="13">
      <c r="A13">
        <v>1</v>
      </c>
      <c r="B13" t="s">
        <v>82</v>
      </c>
      <c r="C13" t="s">
        <v>72</v>
      </c>
      <c r="D13" s="11">
        <v>1.6</v>
      </c>
      <c r="E13" t="s">
        <v>38</v>
      </c>
      <c r="F13" t="s">
        <v>53</v>
      </c>
    </row>
    <row r="14">
      <c r="A14">
        <v>1</v>
      </c>
      <c r="B14" t="s">
        <v>83</v>
      </c>
      <c r="C14" t="s">
        <v>72</v>
      </c>
      <c r="D14" s="11">
        <v>1.2</v>
      </c>
      <c r="E14" t="s">
        <v>38</v>
      </c>
      <c r="F14" t="s">
        <v>62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84</v>
      </c>
      <c r="B1" t="s" s="2">
        <v>85</v>
      </c>
      <c r="C1" t="s" s="2">
        <v>86</v>
      </c>
      <c r="D1" t="s" s="2">
        <v>87</v>
      </c>
      <c r="E1" t="s" s="2">
        <v>88</v>
      </c>
      <c r="F1" t="s" s="2">
        <v>89</v>
      </c>
    </row>
    <row r="2">
      <c r="A2" t="s">
        <v>2</v>
      </c>
      <c r="B2">
        <v>1</v>
      </c>
      <c r="C2"/>
      <c r="D2" t="inlineStr" s="13">
        <is>
          <t>Préparer la garniture — Laver et tailler en quartiers les champignons. Réserver au froid avec les autres éléments de la garniture (champignons en quartiers et dés de jambon).</t>
        </is>
      </c>
      <c r="E2" t="s" s="13"/>
      <c r="F2"/>
    </row>
    <row r="3">
      <c r="A3" t="s">
        <v>2</v>
      </c>
      <c r="B3">
        <v>2</v>
      </c>
      <c r="C3"/>
      <c r="D3" t="inlineStr" s="13">
        <is>
          <t>Confectionner le risotto piémontaise — Suivre la Fiche 190A (risotto à l'italienne) en ajoutant la garniture au riz au moment de marquer la cuisson (étape 3), répartie équitablement dans les 4 bacs. ⚠️☢️ ATTENTION : LE FOND BLANC ET LE PARMESAN SONT DÉJÀ SALÉS — NE PAS SALER, GOÛTER AVANT DE RECTIFIER ⚠️☢️</t>
        </is>
      </c>
      <c r="E3" t="s" s="13"/>
      <c r="F3"/>
    </row>
    <row r="4">
      <c r="A4" t="s">
        <v>2</v>
      </c>
      <c r="B4">
        <v>3</v>
      </c>
      <c r="C4"/>
      <c r="D4" t="s" s="13">
        <v>90</v>
      </c>
      <c r="E4" t="s" s="13"/>
      <c r="F4"/>
    </row>
    <row r="5">
      <c r="A5" t="s">
        <v>91</v>
      </c>
      <c r="B5">
        <v>1</v>
      </c>
      <c r="C5"/>
      <c r="D5" t="inlineStr" s="13">
        <is>
          <t>Mise en place du poste de travail — Vérifier les D.L.C., peser les denrées, sélectionner le matériel. Désinfecter le matériel et le poste de travail suivant les protocoles. Mettre en fonction l'armoire de maintien en température chaude.</t>
        </is>
      </c>
      <c r="E5" t="s" s="13"/>
      <c r="F5"/>
    </row>
    <row r="6">
      <c r="A6" t="s">
        <v>91</v>
      </c>
      <c r="B6">
        <v>2</v>
      </c>
      <c r="C6"/>
      <c r="D6" t="inlineStr" s="13">
        <is>
          <t>Préparations préliminaires — Laver et égoutter le riz. Hacher les oignons (facultatif). En sauteuse, faire revenir les oignons dans l'huile (en garder 10 cL par bac). Réserver. Dans un rondeau, réaliser 16 litres de fond blanc à partir de fond déshydraté, en se reportant aux recommandations du fabricant. Réserver au chaud.</t>
        </is>
      </c>
      <c r="E6" t="s" s="13"/>
      <c r="F6"/>
    </row>
    <row r="7">
      <c r="A7" t="s">
        <v>91</v>
      </c>
      <c r="B7">
        <v>3</v>
      </c>
      <c r="C7"/>
      <c r="D7" t="inlineStr" s="13">
        <is>
          <t>Marquer la cuisson du risotto — Dans chacun des 4 bacs GN 1/1 H 100, mettre 2 kg de riz. Ajouter 10 cL d'huile par bac et les oignons. Poivrer. ⚠️☢️ ATTENTION : LE FOND BLANC ET LE PARMESAN SONT DÉJÀ SALÉS — NE PAS SALER, GOÛTER AVANT DE RECTIFIER ⚠️☢️ Mélanger. Mouiller chaque bac avec 3 L de fond blanc.</t>
        </is>
      </c>
      <c r="E7" t="s" s="13"/>
      <c r="F7"/>
    </row>
    <row r="8">
      <c r="A8" t="s">
        <v>91</v>
      </c>
      <c r="B8">
        <v>4</v>
      </c>
      <c r="C8"/>
      <c r="D8" t="inlineStr" s="13">
        <is>
          <t>Cuire le risotto — Préchauffer le four sur la position mixte à + 170 °C. Couvrir les bacs et les déposer sur l'échelle de cuisson. Enfourner et cuire 45 minutes. Vérifier la cuisson. Respecter la procédure de fin de cuisson. À la sortie du four, égrener le riz à la fourchette. Mélanger le parmesan et les parcelles de beurre. Remouiller chaque bac avec 1 L de fond blanc et recuire quelques minutes. Stocker en armoire chaude et maintenir à + 63 °C en attente de consommation.</t>
        </is>
      </c>
      <c r="E8" t="s" s="13"/>
      <c r="F8"/>
    </row>
    <row r="9">
      <c r="A9" t="s">
        <v>91</v>
      </c>
      <c r="B9">
        <v>5</v>
      </c>
      <c r="C9"/>
      <c r="D9" t="inlineStr" s="13">
        <is>
          <t>Suggestions — La base du risotto est un riz pilaf. On peut remplacer le parmesan par du gruyère et servir le riz moulé avec une garniture en bordure. Variantes : piémontaise (Fiche 190P), milanaise (Fiche 190M). NB : traditionnellement, le risotto se fait avec un riz rond qui absorbe 4 à 5 fois son volume de liquide ; l'aspect collant du risotto traditionnel est ici évité.</t>
        </is>
      </c>
      <c r="E9" t="s" s="13"/>
      <c r="F9"/>
    </row>
    <row r="10">
      <c r="A10" t="s">
        <v>92</v>
      </c>
      <c r="B10">
        <v>1</v>
      </c>
      <c r="C10" t="s">
        <v>93</v>
      </c>
      <c r="D10" t="s" s="13">
        <v>94</v>
      </c>
      <c r="E10" t="s" s="13"/>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1"/>
  <cols>
    <col min="1" max="1" width="22" customWidth="1"/>
    <col min="2" max="2" width="52" customWidth="1"/>
    <col min="3" max="3" width="14" customWidth="1"/>
    <col min="4" max="4" width="10" customWidth="1"/>
  </cols>
  <sheetData>
    <row r="1" customHeight="1" ht="24">
      <c r="A1" t="s" s="7">
        <v>95</v>
      </c>
      <c r="B1"/>
      <c r="C1"/>
      <c r="D1"/>
    </row>
    <row r="2">
      <c r="A2" t="str" s="14">
        <f>"GRO_CDC_190P · GRO.GARNITUR · référence : "&amp;Besoins!B3&amp;" "&amp;Besoins!C3&amp;" · multiplicateur réglable sur la feuille ""Besoins"""</f>
        <v>GRO_CDC_190P · GRO.GARNITUR · référence : 100 pc · multiplicateur réglable sur la feuille </v>
      </c>
      <c r="B2"/>
      <c r="C2"/>
      <c r="D2"/>
    </row>
    <row r="3">
      <c r="A3"/>
      <c r="B3"/>
      <c r="C3"/>
      <c r="D3"/>
    </row>
    <row r="4">
      <c r="A4" t="s" s="15">
        <v>96</v>
      </c>
      <c r="B4"/>
      <c r="C4"/>
      <c r="D4"/>
    </row>
    <row r="5">
      <c r="A5" t="s" s="16">
        <v>97</v>
      </c>
      <c r="B5" t="str" s="13">
        <f>Procedure!D2</f>
        <v>Préparer la garniture — Laver et tailler en quartiers les champignons. Réserver au froid avec les autres éléments de la garniture (champignons en quartiers et dés de jambon).</v>
      </c>
      <c r="C5"/>
      <c r="D5"/>
    </row>
    <row r="6">
      <c r="A6"/>
      <c r="B6" t="str">
        <f>Besoins!B13</f>
        <v>CHAMPIGNON DE PARIS Pologne pied coupé cat.I plateau</v>
      </c>
      <c r="C6" s="11">
        <f>Besoins!E13</f>
        <v>1.6</v>
      </c>
      <c r="D6" t="str">
        <f>Besoins!F13</f>
        <v>kg</v>
      </c>
    </row>
    <row r="7">
      <c r="A7"/>
      <c r="B7" t="str">
        <f>Besoins!B16</f>
        <v>Jambon en cubes</v>
      </c>
      <c r="C7" s="11">
        <f>Besoins!E16</f>
        <v>1.2</v>
      </c>
      <c r="D7" t="str">
        <f>Besoins!F16</f>
        <v>kg</v>
      </c>
    </row>
    <row r="8">
      <c r="A8" t="s" s="16">
        <v>98</v>
      </c>
      <c r="B8" t="str" s="13">
        <f>Procedure!D3</f>
        <v>Confectionner le risotto piémontaise — Suivre la Fiche 190A (risotto à l'italienne) en ajoutant la garniture au riz au moment de marquer la cuisson (étape 3), répartie équitablement dans les 4 bacs. ⚠️☢️ ATTENTION : LE FOND BLANC ET LE PARMESAN SONT DÉJÀ SALÉS — NE PAS SALER, GOÛTER AVANT DE RECTIFIER ⚠️☢️</v>
      </c>
      <c r="C8"/>
      <c r="D8"/>
    </row>
    <row r="9">
      <c r="A9"/>
      <c r="B9" t="s">
        <v>99</v>
      </c>
      <c r="C9" s="11">
        <f>'Besoins'!$B$2*100</f>
        <v>100</v>
      </c>
      <c r="D9" t="s">
        <v>24</v>
      </c>
    </row>
    <row r="10">
      <c r="A10" t="s" s="16">
        <v>100</v>
      </c>
      <c r="B10" t="str" s="13">
        <f>Procedure!D4</f>
        <v>Servir — Servir le risotto piémontaise en accompagnement de viandes et de volailles.</v>
      </c>
      <c r="C10"/>
      <c r="D10"/>
    </row>
    <row r="11">
      <c r="A11"/>
      <c r="B11"/>
      <c r="C11"/>
      <c r="D11"/>
    </row>
    <row r="12">
      <c r="A12" t="s" s="15">
        <v>101</v>
      </c>
      <c r="B12"/>
      <c r="C12"/>
      <c r="D12"/>
    </row>
    <row r="13">
      <c r="A13" t="s" s="16">
        <v>97</v>
      </c>
      <c r="B13" t="str" s="13">
        <f>Procedure!D5</f>
        <v>Mise en place du poste de travail — Vérifier les D.L.C., peser les denrées, sélectionner le matériel. Désinfecter le matériel et le poste de travail suivant les protocoles. Mettre en fonction l'armoire de maintien en température chaude.</v>
      </c>
      <c r="C13"/>
      <c r="D13"/>
    </row>
    <row r="14">
      <c r="A14" t="s" s="16">
        <v>98</v>
      </c>
      <c r="B14" t="str" s="13">
        <f>Procedure!D6</f>
        <v>Préparations préliminaires — Laver et égoutter le riz. Hacher les oignons (facultatif). En sauteuse, faire revenir les oignons dans l'huile (en garder 10 cL par bac). Réserver. Dans un rondeau, réaliser 16 litres de fond blanc à partir de fond déshydraté, en se reportant aux recommandations du fabricant. Réserver au chaud.</v>
      </c>
      <c r="C14"/>
      <c r="D14"/>
    </row>
    <row r="15">
      <c r="A15"/>
      <c r="B15" t="str">
        <f>Besoins!B14</f>
        <v>Riz long étuvé</v>
      </c>
      <c r="C15" s="11">
        <f>Besoins!E14</f>
        <v>8</v>
      </c>
      <c r="D15" t="str">
        <f>Besoins!F14</f>
        <v>kg</v>
      </c>
    </row>
    <row r="16">
      <c r="A16"/>
      <c r="B16" t="str">
        <f>Besoins!B15</f>
        <v>Oignons émincés surgelés</v>
      </c>
      <c r="C16" s="11">
        <f>Besoins!E15</f>
        <v>2.4</v>
      </c>
      <c r="D16" t="str">
        <f>Besoins!F15</f>
        <v>kg</v>
      </c>
    </row>
    <row r="17">
      <c r="A17"/>
      <c r="B17" t="str">
        <f>Besoins!B10</f>
        <v>Huile de tournesol raffinée vrac</v>
      </c>
      <c r="C17" s="11">
        <f>Besoins!E10</f>
        <v>0.6</v>
      </c>
      <c r="D17" t="str">
        <f>Besoins!F10</f>
        <v>lt</v>
      </c>
    </row>
    <row r="18">
      <c r="A18"/>
      <c r="B18" t="s">
        <v>102</v>
      </c>
      <c r="C18" s="11">
        <f>'Besoins'!$B$2*16</f>
        <v>16</v>
      </c>
      <c r="D18" t="s">
        <v>34</v>
      </c>
    </row>
    <row r="19">
      <c r="A19" t="s" s="16">
        <v>100</v>
      </c>
      <c r="B19" t="str" s="13">
        <f>Procedure!D7</f>
        <v>Marquer la cuisson du risotto — Dans chacun des 4 bacs GN 1/1 H 100, mettre 2 kg de riz. Ajouter 10 cL d'huile par bac et les oignons. Poivrer. ⚠️☢️ ATTENTION : LE FOND BLANC ET LE PARMESAN SONT DÉJÀ SALÉS — NE PAS SALER, GOÛTER AVANT DE RECTIFIER ⚠️☢️ Mélanger. Mouiller chaque bac avec 3 L de fond blanc.</v>
      </c>
      <c r="C19"/>
      <c r="D19"/>
    </row>
    <row r="20">
      <c r="A20"/>
      <c r="B20" t="str">
        <f>Besoins!B8</f>
        <v>Poivre noir moulu</v>
      </c>
      <c r="C20" s="11">
        <f>Besoins!E8</f>
        <v>0.007</v>
      </c>
      <c r="D20" t="str">
        <f>Besoins!F8</f>
        <v>kg</v>
      </c>
    </row>
    <row r="21">
      <c r="A21" t="s" s="16">
        <v>103</v>
      </c>
      <c r="B21" t="str" s="13">
        <f>Procedure!D8</f>
        <v>Cuire le risotto — Préchauffer le four sur la position mixte à + 170 °C. Couvrir les bacs et les déposer sur l'échelle de cuisson. Enfourner et cuire 45 minutes. Vérifier la cuisson. Respecter la procédure de fin de cuisson. À la sortie du four, égrener le riz à la fourchette. Mélanger le parmesan et les parcelles de beurre. Remouiller chaque bac avec 1 L de fond blanc et recuire quelques minutes. Stocker en armoire chaude et maintenir à + 63 °C en attente de consommation.</v>
      </c>
      <c r="C21"/>
      <c r="D21"/>
    </row>
    <row r="22">
      <c r="A22"/>
      <c r="B22" t="str">
        <f>Besoins!B12</f>
        <v>Parmesan râpé (Parmigiano)</v>
      </c>
      <c r="C22" s="11">
        <f>Besoins!E12</f>
        <v>2</v>
      </c>
      <c r="D22" t="str">
        <f>Besoins!F12</f>
        <v>kg</v>
      </c>
    </row>
    <row r="23">
      <c r="A23"/>
      <c r="B23" t="str">
        <f>Besoins!B11</f>
        <v>Beurre doux 82% MG plaquette</v>
      </c>
      <c r="C23" s="11">
        <f>Besoins!E11</f>
        <v>0.8</v>
      </c>
      <c r="D23" t="str">
        <f>Besoins!F11</f>
        <v>kg</v>
      </c>
    </row>
    <row r="24">
      <c r="A24" t="s" s="16">
        <v>104</v>
      </c>
      <c r="B24" t="str" s="13">
        <f>Procedure!D9</f>
        <v>Suggestions — La base du risotto est un riz pilaf. On peut remplacer le parmesan par du gruyère et servir le riz moulé avec une garniture en bordure. Variantes : piémontaise (Fiche 190P), milanaise (Fiche 190M). NB : traditionnellement, le risotto se fait avec un riz rond qui absorbe 4 à 5 fois son volume de liquide ; l'aspect collant du risotto traditionnel est ici évité.</v>
      </c>
      <c r="C24"/>
      <c r="D24"/>
    </row>
    <row r="25">
      <c r="A25"/>
      <c r="B25"/>
      <c r="C25"/>
      <c r="D25"/>
    </row>
    <row r="26">
      <c r="A26" t="s" s="15">
        <v>105</v>
      </c>
      <c r="B26"/>
      <c r="C26"/>
      <c r="D26"/>
    </row>
    <row r="27">
      <c r="A27" t="s" s="16">
        <v>97</v>
      </c>
      <c r="B27" t="str" s="13">
        <f>"[DISSOUDRE] "&amp;Procedure!D10</f>
        <v>[DISSOUDRE] Délayer la poudre dans l'eau froide en fouettant, puis porter à ébullition en remuant régulièrement.</v>
      </c>
      <c r="C27"/>
      <c r="D27"/>
    </row>
    <row r="28">
      <c r="A28"/>
      <c r="B28" t="str">
        <f>Besoins!B7</f>
        <v>Eau (robinet - moy. France 2026)</v>
      </c>
      <c r="C28" s="11">
        <f>Besoins!E7</f>
        <v>15.76</v>
      </c>
      <c r="D28" t="str">
        <f>Besoins!F7</f>
        <v>lt</v>
      </c>
    </row>
    <row r="29">
      <c r="A29"/>
      <c r="B29" t="str">
        <f>Besoins!B9</f>
        <v>Fonds Blanc de Volaille (Knorr Professional)</v>
      </c>
      <c r="C29" s="11">
        <f>Besoins!E9</f>
        <v>0.24</v>
      </c>
      <c r="D29" t="str">
        <f>Besoins!F9</f>
        <v>kg</v>
      </c>
    </row>
    <row r="30">
      <c r="A30"/>
      <c r="B30"/>
      <c r="C30"/>
      <c r="D30"/>
    </row>
    <row r="31">
      <c r="A31" t="s" s="17">
        <v>21</v>
      </c>
      <c r="B31"/>
      <c r="C31"/>
      <c r="D31"/>
    </row>
  </sheetData>
  <sheetProtection sheet="1" formatRows="0" formatColumns="0"/>
  <mergeCells count="15">
    <mergeCell ref="A1:D1"/>
    <mergeCell ref="A2:D2"/>
    <mergeCell ref="A4:D4"/>
    <mergeCell ref="B5:D5"/>
    <mergeCell ref="B8:D8"/>
    <mergeCell ref="B10:D10"/>
    <mergeCell ref="A12:D12"/>
    <mergeCell ref="B13:D13"/>
    <mergeCell ref="B14:D14"/>
    <mergeCell ref="B19:D19"/>
    <mergeCell ref="B21:D21"/>
    <mergeCell ref="B24:D24"/>
    <mergeCell ref="A26:D26"/>
    <mergeCell ref="B27:D27"/>
    <mergeCell ref="A31:D3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2026-09-27T16:27:01Z</dcterms:created>
  <dc:title>RISOTTO PIÉMONTAISE</dc:title>
  <dc:subject/>
  <dc:creator>CUIS.web</dc:creator>
  <cp:lastModifiedBy/>
  <cp:keywords/>
  <dc:description>Export automatique — moteur récursif d'origine : Bernard Vandendaele</dc:description>
  <cp:category/>
  <dc:language>en-US</dc:language>
  <dcterms:modified xsi:type="dcterms:W3CDTF">2026-09-27T16:27:01Z</dcterms:modified>
  <cp:revision>1</cp:revision>
</cp:coreProperties>
</file>