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<sst xmlns="http://schemas.openxmlformats.org/spreadsheetml/2006/main" count="116" uniqueCount="116">
  <si>
    <t>Fiche technique</t>
  </si>
  <si>
    <t>Nom</t>
  </si>
  <si>
    <t>EMBEURRÉE DE CHOUX</t>
  </si>
  <si>
    <t>Code</t>
  </si>
  <si>
    <t>GRO_CDC_172A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</si>
  <si>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</si>
  <si>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</si>
  <si>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</si>
  <si>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</si>
  <si>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</si>
  <si>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</si>
  <si>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</si>
  <si>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</si>
  <si>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</si>
  <si>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</si>
  <si>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</si>
  <si>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</si>
  <si>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</si>
  <si>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</si>
  <si>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</si>
  <si>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12:10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</si>
  <si>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</si>
  <si>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</si>
  <si>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</si>
  <si>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</si>
  <si>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</si>
  <si>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</si>
  <si>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</si>
  <si>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</si>
  <si>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</si>
  <si>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</si>
  <si>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</si>
  <si>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</si>
  <si>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</si>
  <si>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</si>
  <si>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RNM100732</t>
  </si>
  <si>
    <t>Poitrine fumée n°1</t>
  </si>
  <si>
    <t>Charcuterie</t>
  </si>
  <si>
    <t>kg</t>
  </si>
  <si>
    <t>EPI-PIMENT-CAYE</t>
  </si>
  <si>
    <t>Piment de Cayenne</t>
  </si>
  <si>
    <t>Épices en poudre et graines</t>
  </si>
  <si>
    <t>EPI-POIVRE-NOIR</t>
  </si>
  <si>
    <t>Poivre noir moulu</t>
  </si>
  <si>
    <t>MEL-HERBES-PRO</t>
  </si>
  <si>
    <t>Herbes de Provence</t>
  </si>
  <si>
    <t>Mélanges et épices composées</t>
  </si>
  <si>
    <t>RNME101405</t>
  </si>
  <si>
    <t>Huile de tournesol bidon 5L</t>
  </si>
  <si>
    <t>Assaisonnements et corps gras</t>
  </si>
  <si>
    <t>u</t>
  </si>
  <si>
    <t>KNORR-FBLIE-STD</t>
  </si>
  <si>
    <t>Fonds Brun Lié (Knorr Professional)</t>
  </si>
  <si>
    <t>Fonds déshydratés et poudres</t>
  </si>
  <si>
    <t>MARG-PATISSERIE</t>
  </si>
  <si>
    <t>Margarine de pâtisserie 80% MG</t>
  </si>
  <si>
    <t>Beurres et margarines</t>
  </si>
  <si>
    <t>RNM1260123</t>
  </si>
  <si>
    <t>CHOU blanc France cat.I</t>
  </si>
  <si>
    <t>Légumes</t>
  </si>
  <si>
    <t>RNM0290123</t>
  </si>
  <si>
    <t>CHOU vert France cat.I colis de 6</t>
  </si>
  <si>
    <t>RNMS00812</t>
  </si>
  <si>
    <t>Ail haché IQF</t>
  </si>
  <si>
    <t>Légumes surgelés</t>
  </si>
  <si>
    <t>RNMS00751</t>
  </si>
  <si>
    <t>Carottes en rondelles surgelées</t>
  </si>
  <si>
    <t>RNMS00780</t>
  </si>
  <si>
    <t>Oignons émincés surgelés</t>
  </si>
  <si>
    <t>Total</t>
  </si>
  <si>
    <t>Niveau</t>
  </si>
  <si>
    <t>Composant</t>
  </si>
  <si>
    <t>Type</t>
  </si>
  <si>
    <t>Quantité (pour 100 pc)</t>
  </si>
  <si>
    <t>recette</t>
  </si>
  <si>
    <t>Garnitures et légumes collectivité</t>
  </si>
  <si>
    <t xml:space="preserve">    ↳ CHOU VERT (KG)</t>
  </si>
  <si>
    <t>Conversions légumes (P→K)</t>
  </si>
  <si>
    <t xml:space="preserve">        ↳ CHOU vert France cat.I colis de 6</t>
  </si>
  <si>
    <t>matiere</t>
  </si>
  <si>
    <t xml:space="preserve">    ↳ CHOU blanc France cat.I</t>
  </si>
  <si>
    <t xml:space="preserve">    ↳ Oignons émincés surgelés</t>
  </si>
  <si>
    <t xml:space="preserve">    ↳ Ail haché IQF</t>
  </si>
  <si>
    <t xml:space="preserve">    ↳ Carottes en rondelles surgelées</t>
  </si>
  <si>
    <t xml:space="preserve">    ↳ Poitrine fumée n°1</t>
  </si>
  <si>
    <t xml:space="preserve">    ↳ HUILE TOURNESOL (L)</t>
  </si>
  <si>
    <t>Conversions diverses</t>
  </si>
  <si>
    <t xml:space="preserve">        ↳ Huile de tournesol bidon 5L</t>
  </si>
  <si>
    <t xml:space="preserve">    ↳ Margarine de pâtisserie 80% MG</t>
  </si>
  <si>
    <t xml:space="preserve">    ↳ Herbes de Provence</t>
  </si>
  <si>
    <t xml:space="preserve">    ↳ Poivre noir moulu</t>
  </si>
  <si>
    <t xml:space="preserve">    ↳ Piment de Cayenne</t>
  </si>
  <si>
    <t xml:space="preserve">    ↳ Fond brun lie reconstitue (collectivite)</t>
  </si>
  <si>
    <t>Préparations de base collectivité</t>
  </si>
  <si>
    <t xml:space="preserve">        ↳ Eau (robinet - moy. France 2026)</t>
  </si>
  <si>
    <t xml:space="preserve">        ↳ Fonds Brun Lié (Knorr Professional)</t>
  </si>
  <si>
    <t>Recette</t>
  </si>
  <si>
    <t>#</t>
  </si>
  <si>
    <t>Verbe</t>
  </si>
  <si>
    <t>Étape</t>
  </si>
  <si>
    <t>Précision technique</t>
  </si>
  <si>
    <t>Durée</t>
  </si>
  <si>
    <t>Fond brun lie reconstitue (collectivite)</t>
  </si>
  <si>
    <t>DISSOUDRE</t>
  </si>
  <si>
    <t>Délayer la poudre dans l'eau froide en fouettant, puis porter à ébullition en remuant régulièrement.</t>
  </si>
  <si>
    <t>Fiche technique — EMBEURRÉE DE CHOUX</t>
  </si>
  <si>
    <t>EMBEURRÉE DE CHOUX  GRO_CDC_172A</t>
  </si>
  <si>
    <t>1.</t>
  </si>
  <si>
    <t>2.</t>
  </si>
  <si>
    <t xml:space="preserve">    CHOU VERT (KG) (conv.)</t>
  </si>
  <si>
    <t xml:space="preserve">    Fond brun lie reconstitue (collectivite)</t>
  </si>
  <si>
    <t>3.</t>
  </si>
  <si>
    <t xml:space="preserve">    HUILE TOURNESOL (L) (conv.)</t>
  </si>
  <si>
    <t>4.</t>
  </si>
  <si>
    <t>5.</t>
  </si>
  <si>
    <t>↳ Fond brun lie reconstitue (collectivite)  GRO-FOND-BRUN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</si>
</sst>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95.5843125</v>
      </c>
    </row>
    <row r="12">
      <c r="A12" t="s" s="3">
        <v>16</v>
      </c>
      <c r="B12" s="4">
        <v>0.955843125</v>
      </c>
    </row>
    <row r="13">
      <c r="A13"/>
      <c r="B13"/>
    </row>
    <row r="14">
      <c r="A14" t="s" s="5">
        <v>17</v>
      </c>
      <c r="B14" t="s" s="5">
        <v>14</v>
      </c>
    </row>
    <row r="15">
      <c r="A15" t="s" s="5">
        <v>18</v>
      </c>
      <c r="B15" s="6">
        <v>95.5843125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4.875</v>
      </c>
      <c r="E7" s="11">
        <f>D7*$B$2</f>
        <v>4.875</v>
      </c>
      <c r="F7" t="s">
        <v>34</v>
      </c>
      <c r="G7" s="4">
        <f>E7*0.0043</f>
        <v>0.020963</v>
      </c>
    </row>
    <row r="8">
      <c r="A8" t="s">
        <v>35</v>
      </c>
      <c r="B8" t="s">
        <v>36</v>
      </c>
      <c r="C8" t="s">
        <v>37</v>
      </c>
      <c r="D8" s="9">
        <v>3</v>
      </c>
      <c r="E8" s="11">
        <f>D8*$B$2</f>
        <v>3</v>
      </c>
      <c r="F8" t="s">
        <v>38</v>
      </c>
      <c r="G8" s="4">
        <f>E8*10.69</f>
        <v>32.07</v>
      </c>
    </row>
    <row r="9">
      <c r="A9" t="s">
        <v>39</v>
      </c>
      <c r="B9" t="s">
        <v>40</v>
      </c>
      <c r="C9" t="s">
        <v>41</v>
      </c>
      <c r="D9" s="9">
        <v>0.002</v>
      </c>
      <c r="E9" s="11">
        <f>D9*$B$2</f>
        <v>0.002</v>
      </c>
      <c r="F9" t="s">
        <v>38</v>
      </c>
      <c r="G9" s="4">
        <f>E9*9.8</f>
        <v>0.0196</v>
      </c>
    </row>
    <row r="10">
      <c r="A10" t="s">
        <v>42</v>
      </c>
      <c r="B10" t="s">
        <v>43</v>
      </c>
      <c r="C10" t="s">
        <v>41</v>
      </c>
      <c r="D10" s="9">
        <v>0.02</v>
      </c>
      <c r="E10" s="11">
        <f>D10*$B$2</f>
        <v>0.02</v>
      </c>
      <c r="F10" t="s">
        <v>38</v>
      </c>
      <c r="G10" s="4">
        <f>E10*12.5</f>
        <v>0.25</v>
      </c>
    </row>
    <row r="11">
      <c r="A11" t="s">
        <v>44</v>
      </c>
      <c r="B11" t="s">
        <v>45</v>
      </c>
      <c r="C11" t="s">
        <v>46</v>
      </c>
      <c r="D11" s="9">
        <v>0.05</v>
      </c>
      <c r="E11" s="11">
        <f>D11*$B$2</f>
        <v>0.05</v>
      </c>
      <c r="F11" t="s">
        <v>38</v>
      </c>
      <c r="G11" s="4">
        <f>E11*9.5</f>
        <v>0.475</v>
      </c>
    </row>
    <row r="12">
      <c r="A12" t="s">
        <v>47</v>
      </c>
      <c r="B12" t="s">
        <v>48</v>
      </c>
      <c r="C12" t="s">
        <v>49</v>
      </c>
      <c r="D12" s="9">
        <v>0.05</v>
      </c>
      <c r="E12" s="11">
        <f>D12*$B$2</f>
        <v>0.05</v>
      </c>
      <c r="F12" t="s">
        <v>50</v>
      </c>
      <c r="G12" s="4">
        <f>E12*20.35</f>
        <v>1.0175</v>
      </c>
    </row>
    <row r="13">
      <c r="A13" t="s">
        <v>51</v>
      </c>
      <c r="B13" t="s">
        <v>52</v>
      </c>
      <c r="C13" t="s">
        <v>53</v>
      </c>
      <c r="D13" s="9">
        <v>0.125</v>
      </c>
      <c r="E13" s="11">
        <f>D13*$B$2</f>
        <v>0.125</v>
      </c>
      <c r="F13" t="s">
        <v>38</v>
      </c>
      <c r="G13" s="4">
        <f>E13*19.69</f>
        <v>2.46125</v>
      </c>
    </row>
    <row r="14">
      <c r="A14" t="s">
        <v>54</v>
      </c>
      <c r="B14" t="s">
        <v>55</v>
      </c>
      <c r="C14" t="s">
        <v>56</v>
      </c>
      <c r="D14" s="9">
        <v>1</v>
      </c>
      <c r="E14" s="11">
        <f>D14*$B$2</f>
        <v>1</v>
      </c>
      <c r="F14" t="s">
        <v>38</v>
      </c>
      <c r="G14" s="4">
        <f>E14*3.6</f>
        <v>3.6</v>
      </c>
    </row>
    <row r="15">
      <c r="A15" t="s">
        <v>57</v>
      </c>
      <c r="B15" t="s">
        <v>58</v>
      </c>
      <c r="C15" t="s">
        <v>59</v>
      </c>
      <c r="D15" s="9">
        <v>15</v>
      </c>
      <c r="E15" s="11">
        <f>D15*$B$2</f>
        <v>15</v>
      </c>
      <c r="F15" t="s">
        <v>38</v>
      </c>
      <c r="G15" s="4">
        <f>E15*0.8</f>
        <v>12</v>
      </c>
    </row>
    <row r="16">
      <c r="A16" t="s">
        <v>60</v>
      </c>
      <c r="B16" t="s">
        <v>61</v>
      </c>
      <c r="C16" t="s">
        <v>59</v>
      </c>
      <c r="D16" s="9">
        <v>11.111111</v>
      </c>
      <c r="E16" s="11">
        <f>D16*$B$2</f>
        <v>11.111111</v>
      </c>
      <c r="F16" t="s">
        <v>24</v>
      </c>
      <c r="G16" s="4">
        <f>E16*1.8333000183</f>
        <v>20.37</v>
      </c>
    </row>
    <row r="17">
      <c r="A17" t="s">
        <v>62</v>
      </c>
      <c r="B17" t="s">
        <v>63</v>
      </c>
      <c r="C17" t="s">
        <v>64</v>
      </c>
      <c r="D17" s="9">
        <v>0.25</v>
      </c>
      <c r="E17" s="11">
        <f>D17*$B$2</f>
        <v>0.25</v>
      </c>
      <c r="F17" t="s">
        <v>38</v>
      </c>
      <c r="G17" s="4">
        <f>E17*9.26</f>
        <v>2.315</v>
      </c>
    </row>
    <row r="18">
      <c r="A18" t="s">
        <v>65</v>
      </c>
      <c r="B18" t="s">
        <v>66</v>
      </c>
      <c r="C18" t="s">
        <v>64</v>
      </c>
      <c r="D18" s="9">
        <v>2.5</v>
      </c>
      <c r="E18" s="11">
        <f>D18*$B$2</f>
        <v>2.5</v>
      </c>
      <c r="F18" t="s">
        <v>38</v>
      </c>
      <c r="G18" s="4">
        <f>E18*2.17</f>
        <v>5.425</v>
      </c>
    </row>
    <row r="19">
      <c r="A19" t="s">
        <v>67</v>
      </c>
      <c r="B19" t="s">
        <v>68</v>
      </c>
      <c r="C19" t="s">
        <v>64</v>
      </c>
      <c r="D19" s="9">
        <v>4</v>
      </c>
      <c r="E19" s="11">
        <f>D19*$B$2</f>
        <v>4</v>
      </c>
      <c r="F19" t="s">
        <v>38</v>
      </c>
      <c r="G19" s="4">
        <f>E19*3.89</f>
        <v>15.56</v>
      </c>
    </row>
    <row r="20">
      <c r="A20"/>
      <c r="B20"/>
      <c r="C20"/>
      <c r="D20"/>
      <c r="E20"/>
      <c r="F20" t="s" s="3">
        <v>69</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29</v>
      </c>
      <c r="F1" t="s" s="2">
        <v>5</v>
      </c>
    </row>
    <row r="2">
      <c r="A2">
        <v>0</v>
      </c>
      <c r="B2" t="s">
        <v>2</v>
      </c>
      <c r="C2" t="s">
        <v>74</v>
      </c>
      <c r="D2" s="11">
        <v>100</v>
      </c>
      <c r="E2" t="s">
        <v>24</v>
      </c>
      <c r="F2" t="s">
        <v>75</v>
      </c>
    </row>
    <row r="3">
      <c r="A3">
        <v>1</v>
      </c>
      <c r="B3" t="s">
        <v>76</v>
      </c>
      <c r="C3" t="s">
        <v>74</v>
      </c>
      <c r="D3" s="11">
        <v>15</v>
      </c>
      <c r="E3" t="s">
        <v>38</v>
      </c>
      <c r="F3" t="s">
        <v>77</v>
      </c>
    </row>
    <row r="4">
      <c r="A4">
        <v>2</v>
      </c>
      <c r="B4" t="s">
        <v>78</v>
      </c>
      <c r="C4" t="s">
        <v>79</v>
      </c>
      <c r="D4" s="11">
        <v>11.111</v>
      </c>
      <c r="E4" t="s">
        <v>24</v>
      </c>
      <c r="F4" t="s">
        <v>59</v>
      </c>
    </row>
    <row r="5">
      <c r="A5">
        <v>1</v>
      </c>
      <c r="B5" t="s">
        <v>80</v>
      </c>
      <c r="C5" t="s">
        <v>79</v>
      </c>
      <c r="D5" s="11">
        <v>15</v>
      </c>
      <c r="E5" t="s">
        <v>38</v>
      </c>
      <c r="F5" t="s">
        <v>59</v>
      </c>
    </row>
    <row r="6">
      <c r="A6">
        <v>1</v>
      </c>
      <c r="B6" t="s">
        <v>81</v>
      </c>
      <c r="C6" t="s">
        <v>79</v>
      </c>
      <c r="D6" s="11">
        <v>4</v>
      </c>
      <c r="E6" t="s">
        <v>38</v>
      </c>
      <c r="F6" t="s">
        <v>64</v>
      </c>
    </row>
    <row r="7">
      <c r="A7">
        <v>1</v>
      </c>
      <c r="B7" t="s">
        <v>82</v>
      </c>
      <c r="C7" t="s">
        <v>79</v>
      </c>
      <c r="D7" s="11">
        <v>0.25</v>
      </c>
      <c r="E7" t="s">
        <v>38</v>
      </c>
      <c r="F7" t="s">
        <v>64</v>
      </c>
    </row>
    <row r="8">
      <c r="A8">
        <v>1</v>
      </c>
      <c r="B8" t="s">
        <v>83</v>
      </c>
      <c r="C8" t="s">
        <v>79</v>
      </c>
      <c r="D8" s="11">
        <v>2.5</v>
      </c>
      <c r="E8" t="s">
        <v>38</v>
      </c>
      <c r="F8" t="s">
        <v>64</v>
      </c>
    </row>
    <row r="9">
      <c r="A9">
        <v>1</v>
      </c>
      <c r="B9" t="s">
        <v>84</v>
      </c>
      <c r="C9" t="s">
        <v>79</v>
      </c>
      <c r="D9" s="11">
        <v>3</v>
      </c>
      <c r="E9" t="s">
        <v>38</v>
      </c>
      <c r="F9" t="s">
        <v>37</v>
      </c>
    </row>
    <row r="10">
      <c r="A10">
        <v>1</v>
      </c>
      <c r="B10" t="s">
        <v>85</v>
      </c>
      <c r="C10" t="s">
        <v>74</v>
      </c>
      <c r="D10" s="11">
        <v>0.25</v>
      </c>
      <c r="E10" t="s">
        <v>34</v>
      </c>
      <c r="F10" t="s">
        <v>86</v>
      </c>
    </row>
    <row r="11">
      <c r="A11">
        <v>2</v>
      </c>
      <c r="B11" t="s">
        <v>87</v>
      </c>
      <c r="C11" t="s">
        <v>79</v>
      </c>
      <c r="D11" s="11">
        <v>0.05</v>
      </c>
      <c r="E11" t="s">
        <v>50</v>
      </c>
      <c r="F11" t="s">
        <v>49</v>
      </c>
    </row>
    <row r="12">
      <c r="A12">
        <v>1</v>
      </c>
      <c r="B12" t="s">
        <v>88</v>
      </c>
      <c r="C12" t="s">
        <v>79</v>
      </c>
      <c r="D12" s="11">
        <v>1</v>
      </c>
      <c r="E12" t="s">
        <v>38</v>
      </c>
      <c r="F12" t="s">
        <v>56</v>
      </c>
    </row>
    <row r="13">
      <c r="A13">
        <v>1</v>
      </c>
      <c r="B13" t="s">
        <v>89</v>
      </c>
      <c r="C13" t="s">
        <v>79</v>
      </c>
      <c r="D13" s="11">
        <v>0.05</v>
      </c>
      <c r="E13" t="s">
        <v>38</v>
      </c>
      <c r="F13" t="s">
        <v>46</v>
      </c>
    </row>
    <row r="14">
      <c r="A14">
        <v>1</v>
      </c>
      <c r="B14" t="s">
        <v>90</v>
      </c>
      <c r="C14" t="s">
        <v>79</v>
      </c>
      <c r="D14" s="11">
        <v>0.02</v>
      </c>
      <c r="E14" t="s">
        <v>38</v>
      </c>
      <c r="F14" t="s">
        <v>41</v>
      </c>
    </row>
    <row r="15">
      <c r="A15">
        <v>1</v>
      </c>
      <c r="B15" t="s">
        <v>91</v>
      </c>
      <c r="C15" t="s">
        <v>79</v>
      </c>
      <c r="D15" s="11">
        <v>0.002</v>
      </c>
      <c r="E15" t="s">
        <v>38</v>
      </c>
      <c r="F15" t="s">
        <v>41</v>
      </c>
    </row>
    <row r="16">
      <c r="A16">
        <v>1</v>
      </c>
      <c r="B16" t="s">
        <v>92</v>
      </c>
      <c r="C16" t="s">
        <v>74</v>
      </c>
      <c r="D16" s="11">
        <v>5</v>
      </c>
      <c r="E16" t="s">
        <v>34</v>
      </c>
      <c r="F16" t="s">
        <v>93</v>
      </c>
    </row>
    <row r="17">
      <c r="A17">
        <v>2</v>
      </c>
      <c r="B17" t="s">
        <v>94</v>
      </c>
      <c r="C17" t="s">
        <v>79</v>
      </c>
      <c r="D17" s="11">
        <v>4.875</v>
      </c>
      <c r="E17" t="s">
        <v>34</v>
      </c>
      <c r="F17" t="s">
        <v>33</v>
      </c>
    </row>
    <row r="18">
      <c r="A18">
        <v>2</v>
      </c>
      <c r="B18" t="s">
        <v>95</v>
      </c>
      <c r="C18" t="s">
        <v>79</v>
      </c>
      <c r="D18" s="11">
        <v>0.125</v>
      </c>
      <c r="E18" t="s">
        <v>38</v>
      </c>
      <c r="F18"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Couper la base des choux et éliminer les feuilles extérieures. Couper en 4 les choux et éliminer les côtes. Au coupe-légumes, émincer grossièrement les choux (grille de 2,5 cm). Laver et désinfecter l'émincé de choux. Égoutter. Tailler en lardons, la poitrine fumée. Réserver au froid en attente d'utilisation. Dans une russe, réaliser 5 litres de jus de veau lié à partir de fond déshydraté, en se reportant aux recommandations du fabricant. Maintenir au chaud en attente d'utilisation.</t>
        </is>
      </c>
      <c r="E3" t="s" s="13"/>
      <c r="F3"/>
    </row>
    <row r="4">
      <c r="A4" t="s">
        <v>2</v>
      </c>
      <c r="B4">
        <v>3</v>
      </c>
      <c r="C4"/>
      <c r="D4" t="inlineStr" s="13">
        <is>
          <t>Marquer la cuisson des choux — Dans une marmite, blanchir les choux dans de l'eau bouillante. Rafraîchir et égoutter les choux dans la marmite en laissant la bonde robinet ouverte. Dans la sauteuse, faire revenir les lardons de poitrine fumée à l'huile et à la margarine, avec les oignons émincés. Ajouter les carottes en rondelles, l'ail haché et les herbes de Provence. Mélanger les légumes et les lardons ensemble. Cuire 5 minutes. Ajouter l'émincé de choux, le poivre de Cayenne, le poivre et le jus de veau lié (le livre ajoute aussi le sel : ⚠️☢️ ATTENTION : LA POITRINE FUMÉE ET LE JUS LIÉ SONT DÉJÀ SALÉS — NE PAS SALER, GOÛTER AVANT DE RECTIFIER ⚠️☢️). Mélanger tous les éléments. Cuire à couvert et laisser compoter à feu doux durant 45 minutes environ. Contrôler la cuisson. Vérifier l'assaisonnement. Respecter la procédure de fin de cuisson.</t>
        </is>
      </c>
      <c r="E4" t="s" s="13"/>
      <c r="F4"/>
    </row>
    <row r="5">
      <c r="A5" t="s">
        <v>2</v>
      </c>
      <c r="B5">
        <v>4</v>
      </c>
      <c r="C5"/>
      <c r="D5" t="inlineStr" s="13">
        <is>
          <t>Pour la cuisson au four — Procéder de la même manière. Préchauffer le four sur la position chaleur mixte à + 170 °C. Répartir tous les éléments dans 5 bacs GN 1/1 H 100. Couvrir. Étager les bacs sur l'échelle de cuisson. Enfourner et cuire pendant 40 minutes environ. Exécuter les mêmes contrôles.</t>
        </is>
      </c>
      <c r="E5" t="s" s="13"/>
      <c r="F5"/>
    </row>
    <row r="6">
      <c r="A6" t="s">
        <v>2</v>
      </c>
      <c r="B6">
        <v>5</v>
      </c>
      <c r="C6"/>
      <c r="D6" t="inlineStr" s="13">
        <is>
          <t>Servir — Servir l'embeurrée de choux en accompagnement de viandes, de volailles braisées ou rôties. Le jus de veau lié peut être remplacé par du jus de viande choisi en fonction de la viande d'accompagnement.</t>
        </is>
      </c>
      <c r="E6" t="s" s="13"/>
      <c r="F6"/>
    </row>
    <row r="7">
      <c r="A7" t="s">
        <v>102</v>
      </c>
      <c r="B7">
        <v>1</v>
      </c>
      <c r="C7" t="s">
        <v>103</v>
      </c>
      <c r="D7" t="s" s="13">
        <v>104</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105</v>
      </c>
      <c r="B1"/>
      <c r="C1"/>
      <c r="D1"/>
    </row>
    <row r="2">
      <c r="A2" t="str" s="14">
        <f>"GRO_CDC_172A · GRO.GARNITUR · référence : "&amp;Besoins!B3&amp;" "&amp;Besoins!C3&amp;" · multiplicateur réglable sur la feuille ""Besoins"""</f>
        <v>GRO_CDC_172A · GRO.GARNITUR · référence : 100 pc · multiplicateur réglable sur la feuille </v>
      </c>
      <c r="B2"/>
      <c r="C2"/>
      <c r="D2"/>
    </row>
    <row r="3">
      <c r="A3"/>
      <c r="B3"/>
      <c r="C3"/>
      <c r="D3"/>
    </row>
    <row r="4">
      <c r="A4" t="s" s="15">
        <v>106</v>
      </c>
      <c r="B4"/>
      <c r="C4"/>
      <c r="D4"/>
    </row>
    <row r="5">
      <c r="A5" t="s" s="16">
        <v>107</v>
      </c>
      <c r="B5" t="str" s="13">
        <f>Procedure!D2</f>
        <v>Mise en place du poste de travail — Vérifier les D.L.C., peser les denrées, sélectionner le matériel nécessaire. Laver et désinfecter le matériel et le poste de travail en suivant les protocoles.</v>
      </c>
      <c r="C5"/>
      <c r="D5"/>
    </row>
    <row r="6">
      <c r="A6" t="s" s="16">
        <v>108</v>
      </c>
      <c r="B6" t="str" s="13">
        <f>Procedure!D3</f>
        <v>Préparations préliminaires — Couper la base des choux et éliminer les feuilles extérieures. Couper en 4 les choux et éliminer les côtes. Au coupe-légumes, émincer grossièrement les choux (grille de 2,5 cm). Laver et désinfecter l'émincé de choux. Égoutter. Tailler en lardons, la poitrine fumée. Réserver au froid en attente d'utilisation. Dans une russe, réaliser 5 litres de jus de veau lié à partir de fond déshydraté, en se reportant aux recommandations du fabricant. Maintenir au chaud en attente d'utilisation.</v>
      </c>
      <c r="C6"/>
      <c r="D6"/>
    </row>
    <row r="7">
      <c r="A7"/>
      <c r="B7" t="s">
        <v>109</v>
      </c>
      <c r="C7" s="11">
        <f>'Besoins'!$B$2*15</f>
        <v>15</v>
      </c>
      <c r="D7" t="s">
        <v>38</v>
      </c>
    </row>
    <row r="8">
      <c r="A8"/>
      <c r="B8" t="str">
        <f>Besoins!B15</f>
        <v>CHOU blanc France cat.I</v>
      </c>
      <c r="C8" s="11">
        <f>Besoins!E15</f>
        <v>15</v>
      </c>
      <c r="D8" t="str">
        <f>Besoins!F15</f>
        <v>kg</v>
      </c>
    </row>
    <row r="9">
      <c r="A9"/>
      <c r="B9" t="str">
        <f>Besoins!B19</f>
        <v>Oignons émincés surgelés</v>
      </c>
      <c r="C9" s="11">
        <f>Besoins!E19</f>
        <v>4</v>
      </c>
      <c r="D9" t="str">
        <f>Besoins!F19</f>
        <v>kg</v>
      </c>
    </row>
    <row r="10">
      <c r="A10"/>
      <c r="B10" t="str">
        <f>Besoins!B17</f>
        <v>Ail haché IQF</v>
      </c>
      <c r="C10" s="11">
        <f>Besoins!E17</f>
        <v>0.25</v>
      </c>
      <c r="D10" t="str">
        <f>Besoins!F17</f>
        <v>kg</v>
      </c>
    </row>
    <row r="11">
      <c r="A11"/>
      <c r="B11" t="str">
        <f>Besoins!B18</f>
        <v>Carottes en rondelles surgelées</v>
      </c>
      <c r="C11" s="11">
        <f>Besoins!E18</f>
        <v>2.5</v>
      </c>
      <c r="D11" t="str">
        <f>Besoins!F18</f>
        <v>kg</v>
      </c>
    </row>
    <row r="12">
      <c r="A12"/>
      <c r="B12" t="str">
        <f>Besoins!B8</f>
        <v>Poitrine fumée n°1</v>
      </c>
      <c r="C12" s="11">
        <f>Besoins!E8</f>
        <v>3</v>
      </c>
      <c r="D12" t="str">
        <f>Besoins!F8</f>
        <v>kg</v>
      </c>
    </row>
    <row r="13">
      <c r="A13"/>
      <c r="B13" t="s">
        <v>110</v>
      </c>
      <c r="C13" s="11">
        <f>'Besoins'!$B$2*5</f>
        <v>5</v>
      </c>
      <c r="D13" t="s">
        <v>34</v>
      </c>
    </row>
    <row r="14">
      <c r="A14" t="s" s="16">
        <v>111</v>
      </c>
      <c r="B14" t="str" s="13">
        <f>Procedure!D4</f>
        <v>Marquer la cuisson des choux — Dans une marmite, blanchir les choux dans de l'eau bouillante. Rafraîchir et égoutter les choux dans la marmite en laissant la bonde robinet ouverte. Dans la sauteuse, faire revenir les lardons de poitrine fumée à l'huile et à la margarine, avec les oignons émincés. Ajouter les carottes en rondelles, l'ail haché et les herbes de Provence. Mélanger les légumes et les lardons ensemble. Cuire 5 minutes. Ajouter l'émincé de choux, le poivre de Cayenne, le poivre et le jus de veau lié (le livre ajoute aussi le sel : ⚠️☢️ ATTENTION : LA POITRINE FUMÉE ET LE JUS LIÉ SONT DÉJÀ SALÉS — NE PAS SALER, GOÛTER AVANT DE RECTIFIER ⚠️☢️). Mélanger tous les éléments. Cuire à couvert et laisser compoter à feu doux durant 45 minutes environ. Contrôler la cuisson. Vérifier l'assaisonnement. Respecter la procédure de fin de cuisson.</v>
      </c>
      <c r="C14"/>
      <c r="D14"/>
    </row>
    <row r="15">
      <c r="A15"/>
      <c r="B15" t="s">
        <v>112</v>
      </c>
      <c r="C15" s="11">
        <f>'Besoins'!$B$2*0.25</f>
        <v>0.25</v>
      </c>
      <c r="D15" t="s">
        <v>34</v>
      </c>
    </row>
    <row r="16">
      <c r="A16"/>
      <c r="B16" t="str">
        <f>Besoins!B14</f>
        <v>Margarine de pâtisserie 80% MG</v>
      </c>
      <c r="C16" s="11">
        <f>Besoins!E14</f>
        <v>1</v>
      </c>
      <c r="D16" t="str">
        <f>Besoins!F14</f>
        <v>kg</v>
      </c>
    </row>
    <row r="17">
      <c r="A17"/>
      <c r="B17" t="str">
        <f>Besoins!B11</f>
        <v>Herbes de Provence</v>
      </c>
      <c r="C17" s="11">
        <f>Besoins!E11</f>
        <v>0.05</v>
      </c>
      <c r="D17" t="str">
        <f>Besoins!F11</f>
        <v>kg</v>
      </c>
    </row>
    <row r="18">
      <c r="A18"/>
      <c r="B18" t="str">
        <f>Besoins!B10</f>
        <v>Poivre noir moulu</v>
      </c>
      <c r="C18" s="11">
        <f>Besoins!E10</f>
        <v>0.02</v>
      </c>
      <c r="D18" t="str">
        <f>Besoins!F10</f>
        <v>kg</v>
      </c>
    </row>
    <row r="19">
      <c r="A19"/>
      <c r="B19" t="str">
        <f>Besoins!B9</f>
        <v>Piment de Cayenne</v>
      </c>
      <c r="C19" s="11">
        <f>Besoins!E9</f>
        <v>0.002</v>
      </c>
      <c r="D19" t="str">
        <f>Besoins!F9</f>
        <v>kg</v>
      </c>
    </row>
    <row r="20">
      <c r="A20" t="s" s="16">
        <v>113</v>
      </c>
      <c r="B20" t="str" s="13">
        <f>Procedure!D5</f>
        <v>Pour la cuisson au four — Procéder de la même manière. Préchauffer le four sur la position chaleur mixte à + 170 °C. Répartir tous les éléments dans 5 bacs GN 1/1 H 100. Couvrir. Étager les bacs sur l'échelle de cuisson. Enfourner et cuire pendant 40 minutes environ. Exécuter les mêmes contrôles.</v>
      </c>
      <c r="C20"/>
      <c r="D20"/>
    </row>
    <row r="21">
      <c r="A21" t="s" s="16">
        <v>114</v>
      </c>
      <c r="B21" t="str" s="13">
        <f>Procedure!D6</f>
        <v>Servir — Servir l'embeurrée de choux en accompagnement de viandes, de volailles braisées ou rôties. Le jus de veau lié peut être remplacé par du jus de viande choisi en fonction de la viande d'accompagnement.</v>
      </c>
      <c r="C21"/>
      <c r="D21"/>
    </row>
    <row r="22">
      <c r="A22"/>
      <c r="B22"/>
      <c r="C22"/>
      <c r="D22"/>
    </row>
    <row r="23">
      <c r="A23" t="s" s="15">
        <v>115</v>
      </c>
      <c r="B23"/>
      <c r="C23"/>
      <c r="D23"/>
    </row>
    <row r="24">
      <c r="A24" t="s" s="16">
        <v>107</v>
      </c>
      <c r="B24" t="str" s="13">
        <f>"[DISSOUDRE] "&amp;Procedure!D7</f>
        <v>[DISSOUDRE] Délayer la poudre dans l'eau froide en fouettant, puis porter à ébullition en remuant régulièrement.</v>
      </c>
      <c r="C24"/>
      <c r="D24"/>
    </row>
    <row r="25">
      <c r="A25"/>
      <c r="B25" t="str">
        <f>Besoins!B7</f>
        <v>Eau (robinet - moy. France 2026)</v>
      </c>
      <c r="C25" s="11">
        <f>Besoins!E7</f>
        <v>4.875</v>
      </c>
      <c r="D25" t="str">
        <f>Besoins!F7</f>
        <v>lt</v>
      </c>
    </row>
    <row r="26">
      <c r="A26"/>
      <c r="B26" t="str">
        <f>Besoins!B13</f>
        <v>Fonds Brun Lié (Knorr Professional)</v>
      </c>
      <c r="C26" s="11">
        <f>Besoins!E13</f>
        <v>0.125</v>
      </c>
      <c r="D26" t="str">
        <f>Besoins!F13</f>
        <v>kg</v>
      </c>
    </row>
    <row r="27">
      <c r="A27"/>
      <c r="B27"/>
      <c r="C27"/>
      <c r="D27"/>
    </row>
    <row r="28">
      <c r="A28" t="s" s="17">
        <v>21</v>
      </c>
      <c r="B28"/>
      <c r="C28"/>
      <c r="D28"/>
    </row>
  </sheetData>
  <sheetProtection sheet="1" formatRows="0" formatColumns="0"/>
  <mergeCells count="11">
    <mergeCell ref="A1:D1"/>
    <mergeCell ref="A2:D2"/>
    <mergeCell ref="A4:D4"/>
    <mergeCell ref="B5:D5"/>
    <mergeCell ref="B6:D6"/>
    <mergeCell ref="B14:D14"/>
    <mergeCell ref="B20:D20"/>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2026-09-27T10:10:43Z</dcterms:created>
  <dc:title>EMBEURRÉE DE CHOUX</dc:title>
  <dc:subject/>
  <dc:creator>CUIS.web</dc:creator>
  <cp:lastModifiedBy/>
  <cp:keywords/>
  <dc:description>Export automatique — moteur récursif d'origine : Bernard Vandendaele</dc:description>
  <cp:category/>
  <dc:language>en-US</dc:language>
  <dcterms:modified xsi:type="dcterms:W3CDTF">2026-09-27T10:10:43Z</dcterms:modified>
  <cp:revision>1</cp:revision>
</cp:coreProperties>
</file>