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<sst xmlns="http://schemas.openxmlformats.org/spreadsheetml/2006/main" count="137" uniqueCount="137">
  <si>
    <t>Fiche technique</t>
  </si>
  <si>
    <t>Nom</t>
  </si>
  <si>
    <t>CAROTTES ET POIS CHICHES AU CUMIN</t>
  </si>
  <si>
    <t>Code</t>
  </si>
  <si>
    <t>GRO_CDC_171A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</si>
  <si>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</si>
  <si>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</si>
  <si>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</si>
  <si>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</si>
  <si>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</si>
  <si>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</si>
  <si>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</si>
  <si>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</si>
  <si>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</si>
  <si>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</si>
  <si>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</si>
  <si>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</si>
  <si>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</si>
  <si>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</si>
  <si>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</si>
  <si>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12:10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</si>
  <si>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</si>
  <si>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</si>
  <si>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</si>
  <si>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</si>
  <si>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</si>
  <si>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</si>
  <si>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</si>
  <si>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</si>
  <si>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</si>
  <si>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</si>
  <si>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</si>
  <si>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</si>
  <si>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</si>
  <si>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</si>
  <si>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EPI-CLOU-GIROFLE</t>
  </si>
  <si>
    <t>Clous de girofle</t>
  </si>
  <si>
    <t>Épices en poudre et graines</t>
  </si>
  <si>
    <t>kg</t>
  </si>
  <si>
    <t>EPI-CUMIN-POW</t>
  </si>
  <si>
    <t>Cumin moulu</t>
  </si>
  <si>
    <t>EPI-PIMENT-CAYE</t>
  </si>
  <si>
    <t>Piment de Cayenne</t>
  </si>
  <si>
    <t>EPI-POIVRE-NOIR</t>
  </si>
  <si>
    <t>Poivre noir moulu</t>
  </si>
  <si>
    <t>HER-BOUQUET-G</t>
  </si>
  <si>
    <t>Bouquet garni sachet dose</t>
  </si>
  <si>
    <t>Herbes aromatiques séchées</t>
  </si>
  <si>
    <t>FLEUR-THYM</t>
  </si>
  <si>
    <t>Fleur de thym dehydratee</t>
  </si>
  <si>
    <t>RNME101403</t>
  </si>
  <si>
    <t>Huile olive vierge extra bidon 5L</t>
  </si>
  <si>
    <t>Assaisonnements et corps gras</t>
  </si>
  <si>
    <t>u</t>
  </si>
  <si>
    <t>POIS-CHICHE-SEC</t>
  </si>
  <si>
    <t>Pois chiches secs</t>
  </si>
  <si>
    <t>Féculents et légumineuses</t>
  </si>
  <si>
    <t>KNORR-FBLANC-VEA</t>
  </si>
  <si>
    <t>Fonds Blanc de Veau (Knorr Professional)</t>
  </si>
  <si>
    <t>Fonds déshydratés et poudres</t>
  </si>
  <si>
    <t>BEU-DOUX</t>
  </si>
  <si>
    <t>Beurre doux 82% MG plaquette</t>
  </si>
  <si>
    <t>Beurres et margarines</t>
  </si>
  <si>
    <t>RNM0420123</t>
  </si>
  <si>
    <t>CAROTTE France extra colis 12kg</t>
  </si>
  <si>
    <t>Légumes</t>
  </si>
  <si>
    <t>RNM27820123</t>
  </si>
  <si>
    <t>OIGNON jaune France cat.I 60-80mm</t>
  </si>
  <si>
    <t>RNM6520160</t>
  </si>
  <si>
    <t>PERSIL simple France botte</t>
  </si>
  <si>
    <t>bte</t>
  </si>
  <si>
    <t>SEL-GROS</t>
  </si>
  <si>
    <t>Gros sel de mer</t>
  </si>
  <si>
    <t>Sels et condiments de base</t>
  </si>
  <si>
    <t>SEL-FIN</t>
  </si>
  <si>
    <t>Sel fin de cuisine</t>
  </si>
  <si>
    <t>RNMS00812</t>
  </si>
  <si>
    <t>Ail haché IQF</t>
  </si>
  <si>
    <t>Légumes surgelés</t>
  </si>
  <si>
    <t>RNMS00751</t>
  </si>
  <si>
    <t>Carottes en rondelles surgelées</t>
  </si>
  <si>
    <t>RNMS00780</t>
  </si>
  <si>
    <t>Oignons émincés surgelés</t>
  </si>
  <si>
    <t>Total</t>
  </si>
  <si>
    <t>Niveau</t>
  </si>
  <si>
    <t>Composant</t>
  </si>
  <si>
    <t>Type</t>
  </si>
  <si>
    <t>Quantité (pour 100 pc)</t>
  </si>
  <si>
    <t>recette</t>
  </si>
  <si>
    <t>Garnitures et légumes collectivité</t>
  </si>
  <si>
    <t xml:space="preserve">    ↳ Carottes en rondelles surgelées</t>
  </si>
  <si>
    <t>matiere</t>
  </si>
  <si>
    <t xml:space="preserve">    ↳ Pois chiches secs</t>
  </si>
  <si>
    <t xml:space="preserve">    ↳ Oignons émincés surgelés</t>
  </si>
  <si>
    <t xml:space="preserve">    ↳ Ail haché IQF</t>
  </si>
  <si>
    <t xml:space="preserve">    ↳ HUILE OLIVE (L)</t>
  </si>
  <si>
    <t>Conversions diverses</t>
  </si>
  <si>
    <t xml:space="preserve">        ↳ Huile olive vierge extra bidon 5L</t>
  </si>
  <si>
    <t xml:space="preserve">    ↳ Beurre doux 82% MG plaquette</t>
  </si>
  <si>
    <t xml:space="preserve">    ↳ Fond blanc de veau reconstitué (collectivité)</t>
  </si>
  <si>
    <t>Préparations de base collectivité</t>
  </si>
  <si>
    <t xml:space="preserve">        ↳ Eau (robinet - moy. France 2026)</t>
  </si>
  <si>
    <t xml:space="preserve">        ↳ Fonds Blanc de Veau (Knorr Professional)</t>
  </si>
  <si>
    <t xml:space="preserve">    ↳ Sel fin de cuisine</t>
  </si>
  <si>
    <t xml:space="preserve">    ↳ Poivre noir moulu</t>
  </si>
  <si>
    <t xml:space="preserve">    ↳ Piment de Cayenne</t>
  </si>
  <si>
    <t xml:space="preserve">    ↳ Cumin moulu</t>
  </si>
  <si>
    <t xml:space="preserve">    ↳ Fleur de thym dehydratee</t>
  </si>
  <si>
    <t xml:space="preserve">    ↳ PERSIL PLAT (KG)</t>
  </si>
  <si>
    <t xml:space="preserve">        ↳ PERSIL simple France botte</t>
  </si>
  <si>
    <t xml:space="preserve">    ↳ CAROTTE France extra colis 12kg</t>
  </si>
  <si>
    <t xml:space="preserve">    ↳ OIGNON jaune France cat.I 60-80mm</t>
  </si>
  <si>
    <t xml:space="preserve">    ↳ Clous de girofle (par 20)</t>
  </si>
  <si>
    <t xml:space="preserve">        ↳ Clous de girofle</t>
  </si>
  <si>
    <t xml:space="preserve">    ↳ Bouquet garni sachet dose</t>
  </si>
  <si>
    <t xml:space="preserve">    ↳ Gros sel de mer</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</si>
  <si>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</si>
  <si>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</si>
  <si>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</si>
  <si>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</si>
  <si>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</si>
  <si>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</si>
  <si>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</si>
  <si>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</si>
  <si>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</si>
  <si>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CAROTTES ET POIS CHICHES AU CUMIN</t>
  </si>
  <si>
    <t>CAROTTES ET POIS CHICHES AU CUMIN  GRO_CDC_171A</t>
  </si>
  <si>
    <t>1.</t>
  </si>
  <si>
    <t>2.</t>
  </si>
  <si>
    <t xml:space="preserve">    Fond blanc de veau reconstitué (collectivité)</t>
  </si>
  <si>
    <t xml:space="preserve">    PERSIL PLAT (KG) (conv.)</t>
  </si>
  <si>
    <t>3.</t>
  </si>
  <si>
    <t xml:space="preserve">    Clous de girofle (par 20) (conv.)</t>
  </si>
  <si>
    <t>4.</t>
  </si>
  <si>
    <t xml:space="preserve">    HUILE OLIVE (L) (conv.)</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</si>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</sst>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62.808971</v>
      </c>
    </row>
    <row r="12">
      <c r="A12" t="s" s="3">
        <v>16</v>
      </c>
      <c r="B12" s="4">
        <v>0.62808971</v>
      </c>
    </row>
    <row r="13">
      <c r="A13"/>
      <c r="B13"/>
    </row>
    <row r="14">
      <c r="A14" t="s" s="5">
        <v>17</v>
      </c>
      <c r="B14" t="s" s="5">
        <v>14</v>
      </c>
    </row>
    <row r="15">
      <c r="A15" t="s" s="5">
        <v>18</v>
      </c>
      <c r="B15" s="6">
        <v>62.808971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1.97</v>
      </c>
      <c r="E7" s="11">
        <f>D7*$B$2</f>
        <v>1.97</v>
      </c>
      <c r="F7" t="s">
        <v>34</v>
      </c>
      <c r="G7" s="4">
        <f>E7*0.0043</f>
        <v>0.008471</v>
      </c>
    </row>
    <row r="8">
      <c r="A8" t="s">
        <v>35</v>
      </c>
      <c r="B8" t="s">
        <v>36</v>
      </c>
      <c r="C8" t="s">
        <v>37</v>
      </c>
      <c r="D8" s="9">
        <v>0.0005</v>
      </c>
      <c r="E8" s="11">
        <f>D8*$B$2</f>
        <v>0.0005</v>
      </c>
      <c r="F8" t="s">
        <v>38</v>
      </c>
      <c r="G8" s="4">
        <f>E8*25</f>
        <v>0.0125</v>
      </c>
    </row>
    <row r="9">
      <c r="A9" t="s">
        <v>39</v>
      </c>
      <c r="B9" t="s">
        <v>40</v>
      </c>
      <c r="C9" t="s">
        <v>37</v>
      </c>
      <c r="D9" s="9">
        <v>0.01</v>
      </c>
      <c r="E9" s="11">
        <f>D9*$B$2</f>
        <v>0.01</v>
      </c>
      <c r="F9" t="s">
        <v>38</v>
      </c>
      <c r="G9" s="4">
        <f>E9*8.5</f>
        <v>0.085</v>
      </c>
    </row>
    <row r="10">
      <c r="A10" t="s">
        <v>41</v>
      </c>
      <c r="B10" t="s">
        <v>42</v>
      </c>
      <c r="C10" t="s">
        <v>37</v>
      </c>
      <c r="D10" s="9">
        <v>0.004</v>
      </c>
      <c r="E10" s="11">
        <f>D10*$B$2</f>
        <v>0.004</v>
      </c>
      <c r="F10" t="s">
        <v>38</v>
      </c>
      <c r="G10" s="4">
        <f>E10*9.8</f>
        <v>0.0392</v>
      </c>
    </row>
    <row r="11">
      <c r="A11" t="s">
        <v>43</v>
      </c>
      <c r="B11" t="s">
        <v>44</v>
      </c>
      <c r="C11" t="s">
        <v>37</v>
      </c>
      <c r="D11" s="9">
        <v>0.01</v>
      </c>
      <c r="E11" s="11">
        <f>D11*$B$2</f>
        <v>0.01</v>
      </c>
      <c r="F11" t="s">
        <v>38</v>
      </c>
      <c r="G11" s="4">
        <f>E11*12.5</f>
        <v>0.125</v>
      </c>
    </row>
    <row r="12">
      <c r="A12" t="s">
        <v>45</v>
      </c>
      <c r="B12" t="s">
        <v>46</v>
      </c>
      <c r="C12" t="s">
        <v>47</v>
      </c>
      <c r="D12" s="9">
        <v>0.051</v>
      </c>
      <c r="E12" s="11">
        <f>D12*$B$2</f>
        <v>0.051</v>
      </c>
      <c r="F12" t="s">
        <v>38</v>
      </c>
      <c r="G12" s="4">
        <f>E12*14</f>
        <v>0.714</v>
      </c>
    </row>
    <row r="13">
      <c r="A13" t="s">
        <v>48</v>
      </c>
      <c r="B13" t="s">
        <v>49</v>
      </c>
      <c r="C13" t="s">
        <v>47</v>
      </c>
      <c r="D13" s="9">
        <v>0.015</v>
      </c>
      <c r="E13" s="11">
        <f>D13*$B$2</f>
        <v>0.015</v>
      </c>
      <c r="F13" t="s">
        <v>38</v>
      </c>
      <c r="G13" s="4">
        <f>E13*28</f>
        <v>0.42</v>
      </c>
    </row>
    <row r="14">
      <c r="A14" t="s">
        <v>50</v>
      </c>
      <c r="B14" t="s">
        <v>51</v>
      </c>
      <c r="C14" t="s">
        <v>52</v>
      </c>
      <c r="D14" s="9">
        <v>0.05</v>
      </c>
      <c r="E14" s="11">
        <f>D14*$B$2</f>
        <v>0.05</v>
      </c>
      <c r="F14" t="s">
        <v>53</v>
      </c>
      <c r="G14" s="4">
        <f>E14*65.22</f>
        <v>3.261</v>
      </c>
    </row>
    <row r="15">
      <c r="A15" t="s">
        <v>54</v>
      </c>
      <c r="B15" t="s">
        <v>55</v>
      </c>
      <c r="C15" t="s">
        <v>56</v>
      </c>
      <c r="D15" s="9">
        <v>2.2</v>
      </c>
      <c r="E15" s="11">
        <f>D15*$B$2</f>
        <v>2.2</v>
      </c>
      <c r="F15" t="s">
        <v>38</v>
      </c>
      <c r="G15" s="4">
        <f>E15*3.2</f>
        <v>7.04</v>
      </c>
    </row>
    <row r="16">
      <c r="A16" t="s">
        <v>57</v>
      </c>
      <c r="B16" t="s">
        <v>58</v>
      </c>
      <c r="C16" t="s">
        <v>59</v>
      </c>
      <c r="D16" s="9">
        <v>0.03</v>
      </c>
      <c r="E16" s="11">
        <f>D16*$B$2</f>
        <v>0.03</v>
      </c>
      <c r="F16" t="s">
        <v>38</v>
      </c>
      <c r="G16" s="4">
        <f>E16*25.01</f>
        <v>0.7503</v>
      </c>
    </row>
    <row r="17">
      <c r="A17" t="s">
        <v>60</v>
      </c>
      <c r="B17" t="s">
        <v>61</v>
      </c>
      <c r="C17" t="s">
        <v>62</v>
      </c>
      <c r="D17" s="9">
        <v>0.5</v>
      </c>
      <c r="E17" s="11">
        <f>D17*$B$2</f>
        <v>0.5</v>
      </c>
      <c r="F17" t="s">
        <v>38</v>
      </c>
      <c r="G17" s="4">
        <f>E17*5.2</f>
        <v>2.6</v>
      </c>
    </row>
    <row r="18">
      <c r="A18" t="s">
        <v>63</v>
      </c>
      <c r="B18" t="s">
        <v>64</v>
      </c>
      <c r="C18" t="s">
        <v>65</v>
      </c>
      <c r="D18" s="9">
        <v>0.5</v>
      </c>
      <c r="E18" s="11">
        <f>D18*$B$2</f>
        <v>0.5</v>
      </c>
      <c r="F18" t="s">
        <v>38</v>
      </c>
      <c r="G18" s="4">
        <f>E18*1.1</f>
        <v>0.55</v>
      </c>
    </row>
    <row r="19">
      <c r="A19" t="s">
        <v>66</v>
      </c>
      <c r="B19" t="s">
        <v>67</v>
      </c>
      <c r="C19" t="s">
        <v>65</v>
      </c>
      <c r="D19" s="9">
        <v>0.5</v>
      </c>
      <c r="E19" s="11">
        <f>D19*$B$2</f>
        <v>0.5</v>
      </c>
      <c r="F19" t="s">
        <v>38</v>
      </c>
      <c r="G19" s="4">
        <f>E19*0.4</f>
        <v>0.2</v>
      </c>
    </row>
    <row r="20">
      <c r="A20" t="s">
        <v>68</v>
      </c>
      <c r="B20" t="s">
        <v>69</v>
      </c>
      <c r="C20" t="s">
        <v>65</v>
      </c>
      <c r="D20" s="9">
        <v>2</v>
      </c>
      <c r="E20" s="11">
        <f>D20*$B$2</f>
        <v>2</v>
      </c>
      <c r="F20" t="s">
        <v>70</v>
      </c>
      <c r="G20" s="4">
        <f>E20*0.45</f>
        <v>0.9</v>
      </c>
    </row>
    <row r="21">
      <c r="A21" t="s">
        <v>71</v>
      </c>
      <c r="B21" t="s">
        <v>72</v>
      </c>
      <c r="C21" t="s">
        <v>73</v>
      </c>
      <c r="D21" s="9">
        <v>0.05</v>
      </c>
      <c r="E21" s="11">
        <f>D21*$B$2</f>
        <v>0.05</v>
      </c>
      <c r="F21" t="s">
        <v>38</v>
      </c>
      <c r="G21" s="4">
        <f>E21*0.42</f>
        <v>0.021</v>
      </c>
    </row>
    <row r="22">
      <c r="A22" t="s">
        <v>74</v>
      </c>
      <c r="B22" t="s">
        <v>75</v>
      </c>
      <c r="C22" t="s">
        <v>73</v>
      </c>
      <c r="D22" s="9">
        <v>0.03</v>
      </c>
      <c r="E22" s="11">
        <f>D22*$B$2</f>
        <v>0.03</v>
      </c>
      <c r="F22" t="s">
        <v>38</v>
      </c>
      <c r="G22" s="4">
        <f>E22*0.35</f>
        <v>0.0105</v>
      </c>
    </row>
    <row r="23">
      <c r="A23" t="s">
        <v>76</v>
      </c>
      <c r="B23" t="s">
        <v>77</v>
      </c>
      <c r="C23" t="s">
        <v>78</v>
      </c>
      <c r="D23" s="9">
        <v>0.2</v>
      </c>
      <c r="E23" s="11">
        <f>D23*$B$2</f>
        <v>0.2</v>
      </c>
      <c r="F23" t="s">
        <v>38</v>
      </c>
      <c r="G23" s="4">
        <f>E23*9.26</f>
        <v>1.852</v>
      </c>
    </row>
    <row r="24">
      <c r="A24" t="s">
        <v>79</v>
      </c>
      <c r="B24" t="s">
        <v>80</v>
      </c>
      <c r="C24" t="s">
        <v>78</v>
      </c>
      <c r="D24" s="9">
        <v>15</v>
      </c>
      <c r="E24" s="11">
        <f>D24*$B$2</f>
        <v>15</v>
      </c>
      <c r="F24" t="s">
        <v>38</v>
      </c>
      <c r="G24" s="4">
        <f>E24*2.17</f>
        <v>32.55</v>
      </c>
    </row>
    <row r="25">
      <c r="A25" t="s">
        <v>81</v>
      </c>
      <c r="B25" t="s">
        <v>82</v>
      </c>
      <c r="C25" t="s">
        <v>78</v>
      </c>
      <c r="D25" s="9">
        <v>3</v>
      </c>
      <c r="E25" s="11">
        <f>D25*$B$2</f>
        <v>3</v>
      </c>
      <c r="F25" t="s">
        <v>38</v>
      </c>
      <c r="G25" s="4">
        <f>E25*3.89</f>
        <v>11.67</v>
      </c>
    </row>
    <row r="26">
      <c r="A26"/>
      <c r="B26"/>
      <c r="C26"/>
      <c r="D26"/>
      <c r="E26"/>
      <c r="F26" t="s" s="3">
        <v>83</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1">
        <v>100</v>
      </c>
      <c r="E2" t="s">
        <v>24</v>
      </c>
      <c r="F2" t="s">
        <v>89</v>
      </c>
    </row>
    <row r="3">
      <c r="A3">
        <v>1</v>
      </c>
      <c r="B3" t="s">
        <v>90</v>
      </c>
      <c r="C3" t="s">
        <v>91</v>
      </c>
      <c r="D3" s="11">
        <v>15</v>
      </c>
      <c r="E3" t="s">
        <v>38</v>
      </c>
      <c r="F3" t="s">
        <v>78</v>
      </c>
    </row>
    <row r="4">
      <c r="A4">
        <v>1</v>
      </c>
      <c r="B4" t="s">
        <v>92</v>
      </c>
      <c r="C4" t="s">
        <v>91</v>
      </c>
      <c r="D4" s="11">
        <v>2.2</v>
      </c>
      <c r="E4" t="s">
        <v>38</v>
      </c>
      <c r="F4" t="s">
        <v>56</v>
      </c>
    </row>
    <row r="5">
      <c r="A5">
        <v>1</v>
      </c>
      <c r="B5" t="s">
        <v>93</v>
      </c>
      <c r="C5" t="s">
        <v>91</v>
      </c>
      <c r="D5" s="11">
        <v>3</v>
      </c>
      <c r="E5" t="s">
        <v>38</v>
      </c>
      <c r="F5" t="s">
        <v>78</v>
      </c>
    </row>
    <row r="6">
      <c r="A6">
        <v>1</v>
      </c>
      <c r="B6" t="s">
        <v>94</v>
      </c>
      <c r="C6" t="s">
        <v>91</v>
      </c>
      <c r="D6" s="11">
        <v>0.2</v>
      </c>
      <c r="E6" t="s">
        <v>38</v>
      </c>
      <c r="F6" t="s">
        <v>78</v>
      </c>
    </row>
    <row r="7">
      <c r="A7">
        <v>1</v>
      </c>
      <c r="B7" t="s">
        <v>95</v>
      </c>
      <c r="C7" t="s">
        <v>88</v>
      </c>
      <c r="D7" s="11">
        <v>0.25</v>
      </c>
      <c r="E7" t="s">
        <v>34</v>
      </c>
      <c r="F7" t="s">
        <v>96</v>
      </c>
    </row>
    <row r="8">
      <c r="A8">
        <v>2</v>
      </c>
      <c r="B8" t="s">
        <v>97</v>
      </c>
      <c r="C8" t="s">
        <v>91</v>
      </c>
      <c r="D8" s="11">
        <v>0.05</v>
      </c>
      <c r="E8" t="s">
        <v>53</v>
      </c>
      <c r="F8" t="s">
        <v>52</v>
      </c>
    </row>
    <row r="9">
      <c r="A9">
        <v>1</v>
      </c>
      <c r="B9" t="s">
        <v>98</v>
      </c>
      <c r="C9" t="s">
        <v>91</v>
      </c>
      <c r="D9" s="11">
        <v>0.5</v>
      </c>
      <c r="E9" t="s">
        <v>38</v>
      </c>
      <c r="F9" t="s">
        <v>62</v>
      </c>
    </row>
    <row r="10">
      <c r="A10">
        <v>1</v>
      </c>
      <c r="B10" t="s">
        <v>99</v>
      </c>
      <c r="C10" t="s">
        <v>88</v>
      </c>
      <c r="D10" s="11">
        <v>2</v>
      </c>
      <c r="E10" t="s">
        <v>34</v>
      </c>
      <c r="F10" t="s">
        <v>100</v>
      </c>
    </row>
    <row r="11">
      <c r="A11">
        <v>2</v>
      </c>
      <c r="B11" t="s">
        <v>101</v>
      </c>
      <c r="C11" t="s">
        <v>91</v>
      </c>
      <c r="D11" s="11">
        <v>1.97</v>
      </c>
      <c r="E11" t="s">
        <v>34</v>
      </c>
      <c r="F11" t="s">
        <v>33</v>
      </c>
    </row>
    <row r="12">
      <c r="A12">
        <v>2</v>
      </c>
      <c r="B12" t="s">
        <v>102</v>
      </c>
      <c r="C12" t="s">
        <v>91</v>
      </c>
      <c r="D12" s="11">
        <v>0.03</v>
      </c>
      <c r="E12" t="s">
        <v>38</v>
      </c>
      <c r="F12" t="s">
        <v>59</v>
      </c>
    </row>
    <row r="13">
      <c r="A13">
        <v>1</v>
      </c>
      <c r="B13" t="s">
        <v>103</v>
      </c>
      <c r="C13" t="s">
        <v>91</v>
      </c>
      <c r="D13" s="11">
        <v>0.03</v>
      </c>
      <c r="E13" t="s">
        <v>38</v>
      </c>
      <c r="F13" t="s">
        <v>73</v>
      </c>
    </row>
    <row r="14">
      <c r="A14">
        <v>1</v>
      </c>
      <c r="B14" t="s">
        <v>104</v>
      </c>
      <c r="C14" t="s">
        <v>91</v>
      </c>
      <c r="D14" s="11">
        <v>0.01</v>
      </c>
      <c r="E14" t="s">
        <v>38</v>
      </c>
      <c r="F14" t="s">
        <v>37</v>
      </c>
    </row>
    <row r="15">
      <c r="A15">
        <v>1</v>
      </c>
      <c r="B15" t="s">
        <v>105</v>
      </c>
      <c r="C15" t="s">
        <v>91</v>
      </c>
      <c r="D15" s="11">
        <v>0.004</v>
      </c>
      <c r="E15" t="s">
        <v>38</v>
      </c>
      <c r="F15" t="s">
        <v>37</v>
      </c>
    </row>
    <row r="16">
      <c r="A16">
        <v>1</v>
      </c>
      <c r="B16" t="s">
        <v>106</v>
      </c>
      <c r="C16" t="s">
        <v>91</v>
      </c>
      <c r="D16" s="11">
        <v>0.01</v>
      </c>
      <c r="E16" t="s">
        <v>38</v>
      </c>
      <c r="F16" t="s">
        <v>37</v>
      </c>
    </row>
    <row r="17">
      <c r="A17">
        <v>1</v>
      </c>
      <c r="B17" t="s">
        <v>107</v>
      </c>
      <c r="C17" t="s">
        <v>91</v>
      </c>
      <c r="D17" s="11">
        <v>0.015</v>
      </c>
      <c r="E17" t="s">
        <v>38</v>
      </c>
      <c r="F17" t="s">
        <v>47</v>
      </c>
    </row>
    <row r="18">
      <c r="A18">
        <v>1</v>
      </c>
      <c r="B18" t="s">
        <v>108</v>
      </c>
      <c r="C18" t="s">
        <v>88</v>
      </c>
      <c r="D18" s="11">
        <v>0.2</v>
      </c>
      <c r="E18" t="s">
        <v>38</v>
      </c>
      <c r="F18" t="s">
        <v>96</v>
      </c>
    </row>
    <row r="19">
      <c r="A19">
        <v>2</v>
      </c>
      <c r="B19" t="s">
        <v>109</v>
      </c>
      <c r="C19" t="s">
        <v>91</v>
      </c>
      <c r="D19" s="11">
        <v>2</v>
      </c>
      <c r="E19" t="s">
        <v>70</v>
      </c>
      <c r="F19" t="s">
        <v>65</v>
      </c>
    </row>
    <row r="20">
      <c r="A20">
        <v>1</v>
      </c>
      <c r="B20" t="s">
        <v>110</v>
      </c>
      <c r="C20" t="s">
        <v>91</v>
      </c>
      <c r="D20" s="11">
        <v>0.5</v>
      </c>
      <c r="E20" t="s">
        <v>38</v>
      </c>
      <c r="F20" t="s">
        <v>65</v>
      </c>
    </row>
    <row r="21">
      <c r="A21">
        <v>1</v>
      </c>
      <c r="B21" t="s">
        <v>111</v>
      </c>
      <c r="C21" t="s">
        <v>91</v>
      </c>
      <c r="D21" s="11">
        <v>0.5</v>
      </c>
      <c r="E21" t="s">
        <v>38</v>
      </c>
      <c r="F21" t="s">
        <v>65</v>
      </c>
    </row>
    <row r="22">
      <c r="A22">
        <v>1</v>
      </c>
      <c r="B22" t="s">
        <v>112</v>
      </c>
      <c r="C22" t="s">
        <v>88</v>
      </c>
      <c r="D22" s="11">
        <v>10</v>
      </c>
      <c r="E22" t="s">
        <v>24</v>
      </c>
      <c r="F22" t="s">
        <v>96</v>
      </c>
    </row>
    <row r="23">
      <c r="A23">
        <v>2</v>
      </c>
      <c r="B23" t="s">
        <v>113</v>
      </c>
      <c r="C23" t="s">
        <v>91</v>
      </c>
      <c r="D23" s="11">
        <v>0.001</v>
      </c>
      <c r="E23" t="s">
        <v>38</v>
      </c>
      <c r="F23" t="s">
        <v>37</v>
      </c>
    </row>
    <row r="24">
      <c r="A24">
        <v>1</v>
      </c>
      <c r="B24" t="s">
        <v>114</v>
      </c>
      <c r="C24" t="s">
        <v>91</v>
      </c>
      <c r="D24" s="11">
        <v>0.051</v>
      </c>
      <c r="E24" t="s">
        <v>38</v>
      </c>
      <c r="F24" t="s">
        <v>47</v>
      </c>
    </row>
    <row r="25">
      <c r="A25">
        <v>1</v>
      </c>
      <c r="B25" t="s">
        <v>115</v>
      </c>
      <c r="C25" t="s">
        <v>91</v>
      </c>
      <c r="D25" s="11">
        <v>0.05</v>
      </c>
      <c r="E25" t="s">
        <v>38</v>
      </c>
      <c r="F25" t="s">
        <v>73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116</v>
      </c>
      <c r="B1" t="s" s="2">
        <v>117</v>
      </c>
      <c r="C1" t="s" s="2">
        <v>118</v>
      </c>
      <c r="D1" t="s" s="2">
        <v>119</v>
      </c>
      <c r="E1" t="s" s="2">
        <v>120</v>
      </c>
      <c r="F1" t="s" s="2">
        <v>121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légumes surgelés suivant la procédure. Dans une russe, réaliser 2 litres de fond blanc de veau à partir de fond déshydraté, en se reportant aux recommandations du fabricant. Réserver au chaud en attente d'utilisation. Peler, laver et désinfecter les carottes, les oignons et les aromates composant le bouquet garni. Laver et désinfecter le persil. Effeuiller le persil. Garder les queues de persil pour le bouquet garni. Au cutter, hacher le persil. Réserver au froid le persil haché dans une calotte filmée.</t>
        </is>
      </c>
      <c r="E3" t="s" s="13"/>
      <c r="F3"/>
    </row>
    <row r="4">
      <c r="A4" t="s">
        <v>2</v>
      </c>
      <c r="B4">
        <v>3</v>
      </c>
      <c r="C4"/>
      <c r="D4" t="inlineStr" s="13">
        <is>
          <t>Cuire les pois chiches — La veille : faire tremper les pois chiches. Mettre les pois chiches dans un rondeau. Mouiller largement les pois chiches à l'eau froide. Porter à ébullition. Écumer la cuisson. Ajouter la garniture aromatique (on peut, à la place de la garniture aromatique, ajouter du fond blanc de veau ou du bouillon de bœuf déshydraté à l'eau de cuisson). Saler aux 3/4 de la cuisson. Cuire de 45 à 60 minutes suivant la qualité des pois chiches. Rafraîchir et égoutter les pois chiches. Réserver. NB : on peut aussi utiliser des pois chiches appertisés (voir Fiche 171B).</t>
        </is>
      </c>
      <c r="E4" t="s" s="13"/>
      <c r="F4"/>
    </row>
    <row r="5">
      <c r="A5" t="s">
        <v>2</v>
      </c>
      <c r="B5">
        <v>4</v>
      </c>
      <c r="C5"/>
      <c r="D5" t="inlineStr" s="13">
        <is>
          <t>Marquer la cuisson des légumes — Dans la sauteuse, faire revenir à l'huile et au beurre, les oignons émincés. Une fois légèrement colorés, ajouter les carottes, l'ail haché, la fleur de thym, les épices et le fond de veau. ⚠️☢️ ATTENTION : LES POIS CHICHES ONT CUIT À L'EAU SALÉE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t>
        </is>
      </c>
      <c r="E5" t="s" s="13"/>
      <c r="F5"/>
    </row>
    <row r="6">
      <c r="A6" t="s">
        <v>2</v>
      </c>
      <c r="B6">
        <v>5</v>
      </c>
      <c r="C6"/>
      <c r="D6" t="inlineStr" s="13">
        <is>
          <t>Servir — Servir les carottes aux pois chiches avec des ragoûts, des tajines, etc. Persiller au départ du plat. On peut mettre des feuilles de coriandre à la place du persil.</t>
        </is>
      </c>
      <c r="E6" t="s" s="13"/>
      <c r="F6"/>
    </row>
    <row r="7">
      <c r="A7" t="s">
        <v>122</v>
      </c>
      <c r="B7">
        <v>1</v>
      </c>
      <c r="C7" t="s">
        <v>123</v>
      </c>
      <c r="D7" t="s" s="13">
        <v>124</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125</v>
      </c>
      <c r="B1"/>
      <c r="C1"/>
      <c r="D1"/>
    </row>
    <row r="2">
      <c r="A2" t="str" s="14">
        <f>"GRO_CDC_171A · GRO.GARNITUR · référence : "&amp;Besoins!B3&amp;" "&amp;Besoins!C3&amp;" · multiplicateur réglable sur la feuille ""Besoins"""</f>
        <v>GRO_CDC_171A · GRO.GARNITUR · référence : 100 pc · multiplicateur réglable sur la feuille </v>
      </c>
      <c r="B2"/>
      <c r="C2"/>
      <c r="D2"/>
    </row>
    <row r="3">
      <c r="A3"/>
      <c r="B3"/>
      <c r="C3"/>
      <c r="D3"/>
    </row>
    <row r="4">
      <c r="A4" t="s" s="15">
        <v>126</v>
      </c>
      <c r="B4"/>
      <c r="C4"/>
      <c r="D4"/>
    </row>
    <row r="5">
      <c r="A5" t="s" s="16">
        <v>127</v>
      </c>
      <c r="B5" t="str" s="13">
        <f>Procedure!D2</f>
        <v>Mise en place du poste de travail — Vérifier les D.L.C., peser les denrées, sélectionner le matériel nécessaire. Laver et désinfecter le matériel et le poste de travail en suivant les protocoles.</v>
      </c>
      <c r="C5"/>
      <c r="D5"/>
    </row>
    <row r="6">
      <c r="A6" t="s" s="16">
        <v>128</v>
      </c>
      <c r="B6" t="str" s="13">
        <f>Procedure!D3</f>
        <v>Préparations préliminaires — Déconditionner les légumes surgelés suivant la procédure. Dans une russe, réaliser 2 litres de fond blanc de veau à partir de fond déshydraté, en se reportant aux recommandations du fabricant. Réserver au chaud en attente d'utilisation. Peler, laver et désinfecter les carottes, les oignons et les aromates composant le bouquet garni. Laver et désinfecter le persil. Effeuiller le persil. Garder les queues de persil pour le bouquet garni. Au cutter, hacher le persil. Réserver au froid le persil haché dans une calotte filmée.</v>
      </c>
      <c r="C6"/>
      <c r="D6"/>
    </row>
    <row r="7">
      <c r="A7"/>
      <c r="B7" t="str">
        <f>Besoins!B24</f>
        <v>Carottes en rondelles surgelées</v>
      </c>
      <c r="C7" s="11">
        <f>Besoins!E24</f>
        <v>15</v>
      </c>
      <c r="D7" t="str">
        <f>Besoins!F24</f>
        <v>kg</v>
      </c>
    </row>
    <row r="8">
      <c r="A8"/>
      <c r="B8" t="str">
        <f>Besoins!B25</f>
        <v>Oignons émincés surgelés</v>
      </c>
      <c r="C8" s="11">
        <f>Besoins!E25</f>
        <v>3</v>
      </c>
      <c r="D8" t="str">
        <f>Besoins!F25</f>
        <v>kg</v>
      </c>
    </row>
    <row r="9">
      <c r="A9"/>
      <c r="B9" t="str">
        <f>Besoins!B23</f>
        <v>Ail haché IQF</v>
      </c>
      <c r="C9" s="11">
        <f>Besoins!E23</f>
        <v>0.2</v>
      </c>
      <c r="D9" t="str">
        <f>Besoins!F23</f>
        <v>kg</v>
      </c>
    </row>
    <row r="10">
      <c r="A10"/>
      <c r="B10" t="s">
        <v>129</v>
      </c>
      <c r="C10" s="11">
        <f>'Besoins'!$B$2*2</f>
        <v>2</v>
      </c>
      <c r="D10" t="s">
        <v>34</v>
      </c>
    </row>
    <row r="11">
      <c r="A11"/>
      <c r="B11" t="s">
        <v>130</v>
      </c>
      <c r="C11" s="11">
        <f>'Besoins'!$B$2*0.2</f>
        <v>0.2</v>
      </c>
      <c r="D11" t="s">
        <v>38</v>
      </c>
    </row>
    <row r="12">
      <c r="A12"/>
      <c r="B12" t="str">
        <f>Besoins!B18</f>
        <v>CAROTTE France extra colis 12kg</v>
      </c>
      <c r="C12" s="11">
        <f>Besoins!E18</f>
        <v>0.5</v>
      </c>
      <c r="D12" t="str">
        <f>Besoins!F18</f>
        <v>kg</v>
      </c>
    </row>
    <row r="13">
      <c r="A13"/>
      <c r="B13" t="str">
        <f>Besoins!B19</f>
        <v>OIGNON jaune France cat.I 60-80mm</v>
      </c>
      <c r="C13" s="11">
        <f>Besoins!E19</f>
        <v>0.5</v>
      </c>
      <c r="D13" t="str">
        <f>Besoins!F19</f>
        <v>kg</v>
      </c>
    </row>
    <row r="14">
      <c r="A14" t="s" s="16">
        <v>131</v>
      </c>
      <c r="B14" t="str" s="13">
        <f>Procedure!D4</f>
        <v>Cuire les pois chiches — La veille : faire tremper les pois chiches. Mettre les pois chiches dans un rondeau. Mouiller largement les pois chiches à l'eau froide. Porter à ébullition. Écumer la cuisson. Ajouter la garniture aromatique (on peut, à la place de la garniture aromatique, ajouter du fond blanc de veau ou du bouillon de bœuf déshydraté à l'eau de cuisson). Saler aux 3/4 de la cuisson. Cuire de 45 à 60 minutes suivant la qualité des pois chiches. Rafraîchir et égoutter les pois chiches. Réserver. NB : on peut aussi utiliser des pois chiches appertisés (voir Fiche 171B).</v>
      </c>
      <c r="C14"/>
      <c r="D14"/>
    </row>
    <row r="15">
      <c r="A15"/>
      <c r="B15" t="str">
        <f>Besoins!B15</f>
        <v>Pois chiches secs</v>
      </c>
      <c r="C15" s="11">
        <f>Besoins!E15</f>
        <v>2.2</v>
      </c>
      <c r="D15" t="str">
        <f>Besoins!F15</f>
        <v>kg</v>
      </c>
    </row>
    <row r="16">
      <c r="A16"/>
      <c r="B16" t="s">
        <v>132</v>
      </c>
      <c r="C16" s="11">
        <f>'Besoins'!$B$2*10</f>
        <v>10</v>
      </c>
      <c r="D16" t="s">
        <v>24</v>
      </c>
    </row>
    <row r="17">
      <c r="A17"/>
      <c r="B17" t="str">
        <f>Besoins!B12</f>
        <v>Bouquet garni sachet dose</v>
      </c>
      <c r="C17" s="11">
        <f>Besoins!E12</f>
        <v>0.051</v>
      </c>
      <c r="D17" t="str">
        <f>Besoins!F12</f>
        <v>kg</v>
      </c>
    </row>
    <row r="18">
      <c r="A18"/>
      <c r="B18" t="str">
        <f>Besoins!B21</f>
        <v>Gros sel de mer</v>
      </c>
      <c r="C18" s="11">
        <f>Besoins!E21</f>
        <v>0.05</v>
      </c>
      <c r="D18" t="str">
        <f>Besoins!F21</f>
        <v>kg</v>
      </c>
    </row>
    <row r="19">
      <c r="A19" t="s" s="16">
        <v>133</v>
      </c>
      <c r="B19" t="str" s="13">
        <f>Procedure!D5</f>
        <v>Marquer la cuisson des légumes — Dans la sauteuse, faire revenir à l'huile et au beurre, les oignons émincés. Une fois légèrement colorés, ajouter les carottes, l'ail haché, la fleur de thym, les épices et le fond de veau. ⚠️☢️ ATTENTION : LES POIS CHICHES ONT CUIT À L'EAU SALÉE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v>
      </c>
      <c r="C19"/>
      <c r="D19"/>
    </row>
    <row r="20">
      <c r="A20"/>
      <c r="B20" t="s">
        <v>134</v>
      </c>
      <c r="C20" s="11">
        <f>'Besoins'!$B$2*0.25</f>
        <v>0.25</v>
      </c>
      <c r="D20" t="s">
        <v>34</v>
      </c>
    </row>
    <row r="21">
      <c r="A21"/>
      <c r="B21" t="str">
        <f>Besoins!B17</f>
        <v>Beurre doux 82% MG plaquette</v>
      </c>
      <c r="C21" s="11">
        <f>Besoins!E17</f>
        <v>0.5</v>
      </c>
      <c r="D21" t="str">
        <f>Besoins!F17</f>
        <v>kg</v>
      </c>
    </row>
    <row r="22">
      <c r="A22"/>
      <c r="B22" t="str">
        <f>Besoins!B22</f>
        <v>Sel fin de cuisine</v>
      </c>
      <c r="C22" s="11">
        <f>Besoins!E22</f>
        <v>0.03</v>
      </c>
      <c r="D22" t="str">
        <f>Besoins!F22</f>
        <v>kg</v>
      </c>
    </row>
    <row r="23">
      <c r="A23"/>
      <c r="B23" t="str">
        <f>Besoins!B11</f>
        <v>Poivre noir moulu</v>
      </c>
      <c r="C23" s="11">
        <f>Besoins!E11</f>
        <v>0.01</v>
      </c>
      <c r="D23" t="str">
        <f>Besoins!F11</f>
        <v>kg</v>
      </c>
    </row>
    <row r="24">
      <c r="A24"/>
      <c r="B24" t="str">
        <f>Besoins!B10</f>
        <v>Piment de Cayenne</v>
      </c>
      <c r="C24" s="11">
        <f>Besoins!E10</f>
        <v>0.004</v>
      </c>
      <c r="D24" t="str">
        <f>Besoins!F10</f>
        <v>kg</v>
      </c>
    </row>
    <row r="25">
      <c r="A25"/>
      <c r="B25" t="str">
        <f>Besoins!B9</f>
        <v>Cumin moulu</v>
      </c>
      <c r="C25" s="11">
        <f>Besoins!E9</f>
        <v>0.01</v>
      </c>
      <c r="D25" t="str">
        <f>Besoins!F9</f>
        <v>kg</v>
      </c>
    </row>
    <row r="26">
      <c r="A26"/>
      <c r="B26" t="str">
        <f>Besoins!B13</f>
        <v>Fleur de thym dehydratee</v>
      </c>
      <c r="C26" s="11">
        <f>Besoins!E13</f>
        <v>0.015</v>
      </c>
      <c r="D26" t="str">
        <f>Besoins!F13</f>
        <v>kg</v>
      </c>
    </row>
    <row r="27">
      <c r="A27" t="s" s="16">
        <v>135</v>
      </c>
      <c r="B27" t="str" s="13">
        <f>Procedure!D6</f>
        <v>Servir — Servir les carottes aux pois chiches avec des ragoûts, des tajines, etc. Persiller au départ du plat. On peut mettre des feuilles de coriandre à la place du persil.</v>
      </c>
      <c r="C27"/>
      <c r="D27"/>
    </row>
    <row r="28">
      <c r="A28"/>
      <c r="B28"/>
      <c r="C28"/>
      <c r="D28"/>
    </row>
    <row r="29">
      <c r="A29" t="s" s="15">
        <v>136</v>
      </c>
      <c r="B29"/>
      <c r="C29"/>
      <c r="D29"/>
    </row>
    <row r="30">
      <c r="A30" t="s" s="16">
        <v>127</v>
      </c>
      <c r="B30" t="str" s="13">
        <f>"[DISSOUDRE] "&amp;Procedure!D7</f>
        <v>[DISSOUDRE] Délayer la poudre dans l'eau froide en fouettant, puis porter à ébullition en remuant régulièrement.</v>
      </c>
      <c r="C30"/>
      <c r="D30"/>
    </row>
    <row r="31">
      <c r="A31"/>
      <c r="B31" t="str">
        <f>Besoins!B7</f>
        <v>Eau (robinet - moy. France 2026)</v>
      </c>
      <c r="C31" s="11">
        <f>Besoins!E7</f>
        <v>1.97</v>
      </c>
      <c r="D31" t="str">
        <f>Besoins!F7</f>
        <v>lt</v>
      </c>
    </row>
    <row r="32">
      <c r="A32"/>
      <c r="B32" t="str">
        <f>Besoins!B16</f>
        <v>Fonds Blanc de Veau (Knorr Professional)</v>
      </c>
      <c r="C32" s="11">
        <f>Besoins!E16</f>
        <v>0.03</v>
      </c>
      <c r="D32" t="str">
        <f>Besoins!F16</f>
        <v>kg</v>
      </c>
    </row>
    <row r="33">
      <c r="A33"/>
      <c r="B33"/>
      <c r="C33"/>
      <c r="D33"/>
    </row>
    <row r="34">
      <c r="A34" t="s" s="17">
        <v>21</v>
      </c>
      <c r="B34"/>
      <c r="C34"/>
      <c r="D34"/>
    </row>
  </sheetData>
  <sheetProtection sheet="1" formatRows="0" formatColumns="0"/>
  <mergeCells count="11">
    <mergeCell ref="A1:D1"/>
    <mergeCell ref="A2:D2"/>
    <mergeCell ref="A4:D4"/>
    <mergeCell ref="B5:D5"/>
    <mergeCell ref="B6:D6"/>
    <mergeCell ref="B14:D14"/>
    <mergeCell ref="B19:D19"/>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2026-09-27T10:10:26Z</dcterms:created>
  <dc:title>CAROTTES ET POIS CHICHES AU CUM</dc:title>
  <dc:subject/>
  <dc:creator>CUIS.web</dc:creator>
  <cp:lastModifiedBy/>
  <cp:keywords/>
  <dc:description>Export automatique — moteur récursif d'origine : Bernard Vandendaele</dc:description>
  <cp:category/>
  <dc:language>en-US</dc:language>
  <dcterms:modified xsi:type="dcterms:W3CDTF">2026-09-27T10:10:26Z</dcterms:modified>
  <cp:revision>1</cp:revision>
</cp:coreProperties>
</file>