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<sst xmlns="http://schemas.openxmlformats.org/spreadsheetml/2006/main" count="96" uniqueCount="96">
  <si>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</si>
  <si>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</si>
  <si>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RIZ PILAF</t>
  </si>
  <si>
    <t>Code</t>
  </si>
  <si>
    <t>GRO_CDC_189</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</si>
  <si>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</si>
  <si>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</si>
  <si>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</si>
  <si>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</si>
  <si>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</si>
  <si>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</si>
  <si>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</si>
  <si>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</si>
  <si>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</si>
  <si>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</si>
  <si>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</si>
  <si>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</si>
  <si>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</si>
  <si>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</si>
  <si>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</si>
  <si>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</si>
  <si>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</si>
  <si>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</si>
  <si>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</si>
  <si>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</si>
  <si>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</si>
  <si>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</si>
  <si>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</si>
  <si>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</si>
  <si>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</si>
  <si>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</si>
  <si>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</si>
  <si>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</si>
  <si>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</si>
  <si>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</si>
  <si>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</si>
  <si>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</si>
  <si>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</si>
  <si>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</si>
  <si>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</si>
  <si>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</si>
  <si>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</si>
  <si>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</si>
  <si>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</si>
  <si>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</si>
  <si>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</si>
  <si>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</si>
  <si>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</si>
  <si>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</si>
  <si>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KNORR-FBLANC-VEA</t>
  </si>
  <si>
    <t>Fonds Blanc de Veau (Knorr Professional)</t>
  </si>
  <si>
    <t>Fonds déshydratés et poudres</t>
  </si>
  <si>
    <t>SEL-FIN</t>
  </si>
  <si>
    <t>Sel fin de cuisine</t>
  </si>
  <si>
    <t>Sels et condiments de base</t>
  </si>
  <si>
    <t>RNMS00780</t>
  </si>
  <si>
    <t>Oignons émincés surgelés</t>
  </si>
  <si>
    <t>Légumes surgelés</t>
  </si>
  <si>
    <t>Total</t>
  </si>
  <si>
    <t>Niveau</t>
  </si>
  <si>
    <t>Composant</t>
  </si>
  <si>
    <t>Type</t>
  </si>
  <si>
    <t>Quantité (pour 100 pc)</t>
  </si>
  <si>
    <t>recette</t>
  </si>
  <si>
    <t>Garnitures et légumes collectivité</t>
  </si>
  <si>
    <t xml:space="preserve">    ↳ Riz long indica étuvé sac 5kg</t>
  </si>
  <si>
    <t>matiere</t>
  </si>
  <si>
    <t xml:space="preserve">    ↳ Oignons émincés surgelés</t>
  </si>
  <si>
    <t xml:space="preserve">    ↳ Fond blanc de veau reconstitué (collectivité)</t>
  </si>
  <si>
    <t>Préparations de base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</si>
  <si>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</si>
  <si>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</si>
  <si>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</si>
  <si>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</si>
  <si>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</si>
  <si>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</si>
  <si>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</si>
  <si>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</si>
  <si>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</si>
  <si>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</si>
  <si>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</si>
  <si>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</si>
  <si>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</si>
  <si>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</si>
  <si>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</si>
  <si>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</si>
  <si>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</si>
  <si>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RIZ PILAF</t>
  </si>
  <si>
    <t>RIZ PILAF  GRO_CDC_189</t>
  </si>
  <si>
    <t>1.</t>
  </si>
  <si>
    <t>2.</t>
  </si>
  <si>
    <t xml:space="preserve">    Fond blanc de veau reconstitué (collectivité)</t>
  </si>
  <si>
    <t>3.</t>
  </si>
  <si>
    <t xml:space="preserve">    HUILE TOURNESOL (L) (conv.)</t>
  </si>
  <si>
    <t>4.</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</si>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</sst>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46.158939</v>
      </c>
    </row>
    <row r="12">
      <c r="A12" t="s" s="3">
        <v>16</v>
      </c>
      <c r="B12" s="4">
        <v>0.46158939</v>
      </c>
    </row>
    <row r="13">
      <c r="A13"/>
      <c r="B13"/>
    </row>
    <row r="14">
      <c r="A14" t="s" s="5">
        <v>17</v>
      </c>
      <c r="B14" t="s" s="5">
        <v>14</v>
      </c>
    </row>
    <row r="15">
      <c r="A15" t="s" s="5">
        <v>18</v>
      </c>
      <c r="B15" s="6">
        <v>46.158939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17.73</v>
      </c>
      <c r="E7" s="11">
        <f>D7*$B$2</f>
        <v>17.73</v>
      </c>
      <c r="F7" t="s">
        <v>34</v>
      </c>
      <c r="G7" s="4">
        <f>E7*0.0043</f>
        <v>0.076239</v>
      </c>
    </row>
    <row r="8">
      <c r="A8" t="s">
        <v>35</v>
      </c>
      <c r="B8" t="s">
        <v>36</v>
      </c>
      <c r="C8" t="s">
        <v>37</v>
      </c>
      <c r="D8" s="9">
        <v>0.012</v>
      </c>
      <c r="E8" s="11">
        <f>D8*$B$2</f>
        <v>0.012</v>
      </c>
      <c r="F8" t="s">
        <v>38</v>
      </c>
      <c r="G8" s="4">
        <f>E8*12.5</f>
        <v>0.15</v>
      </c>
    </row>
    <row r="9">
      <c r="A9" t="s">
        <v>39</v>
      </c>
      <c r="B9" t="s">
        <v>40</v>
      </c>
      <c r="C9" t="s">
        <v>41</v>
      </c>
      <c r="D9" s="9">
        <v>0.03</v>
      </c>
      <c r="E9" s="11">
        <f>D9*$B$2</f>
        <v>0.03</v>
      </c>
      <c r="F9" t="s">
        <v>38</v>
      </c>
      <c r="G9" s="4">
        <f>E9*9.5</f>
        <v>0.285</v>
      </c>
    </row>
    <row r="10">
      <c r="A10" t="s">
        <v>42</v>
      </c>
      <c r="B10" t="s">
        <v>43</v>
      </c>
      <c r="C10" t="s">
        <v>44</v>
      </c>
      <c r="D10" s="9">
        <v>0.1</v>
      </c>
      <c r="E10" s="11">
        <f>D10*$B$2</f>
        <v>0.1</v>
      </c>
      <c r="F10" t="s">
        <v>45</v>
      </c>
      <c r="G10" s="4">
        <f>E10*20.35</f>
        <v>2.035</v>
      </c>
    </row>
    <row r="11">
      <c r="A11" t="s">
        <v>46</v>
      </c>
      <c r="B11" t="s">
        <v>47</v>
      </c>
      <c r="C11" t="s">
        <v>48</v>
      </c>
      <c r="D11" s="9">
        <v>10</v>
      </c>
      <c r="E11" s="11">
        <f>D11*$B$2</f>
        <v>10</v>
      </c>
      <c r="F11" t="s">
        <v>38</v>
      </c>
      <c r="G11" s="4">
        <f>E11*2.71</f>
        <v>27.1</v>
      </c>
    </row>
    <row r="12">
      <c r="A12" t="s">
        <v>49</v>
      </c>
      <c r="B12" t="s">
        <v>50</v>
      </c>
      <c r="C12" t="s">
        <v>51</v>
      </c>
      <c r="D12" s="9">
        <v>0.27</v>
      </c>
      <c r="E12" s="11">
        <f>D12*$B$2</f>
        <v>0.27</v>
      </c>
      <c r="F12" t="s">
        <v>38</v>
      </c>
      <c r="G12" s="4">
        <f>E12*25.01</f>
        <v>6.7527</v>
      </c>
    </row>
    <row r="13">
      <c r="A13" t="s">
        <v>52</v>
      </c>
      <c r="B13" t="s">
        <v>53</v>
      </c>
      <c r="C13" t="s">
        <v>54</v>
      </c>
      <c r="D13" s="9">
        <v>0.1</v>
      </c>
      <c r="E13" s="11">
        <f>D13*$B$2</f>
        <v>0.1</v>
      </c>
      <c r="F13" t="s">
        <v>38</v>
      </c>
      <c r="G13" s="4">
        <f>E13*0.35</f>
        <v>0.035</v>
      </c>
    </row>
    <row r="14">
      <c r="A14" t="s">
        <v>55</v>
      </c>
      <c r="B14" t="s">
        <v>56</v>
      </c>
      <c r="C14" t="s">
        <v>57</v>
      </c>
      <c r="D14" s="9">
        <v>2.5</v>
      </c>
      <c r="E14" s="11">
        <f>D14*$B$2</f>
        <v>2.5</v>
      </c>
      <c r="F14" t="s">
        <v>38</v>
      </c>
      <c r="G14" s="4">
        <f>E14*3.89</f>
        <v>9.725</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10</v>
      </c>
      <c r="E3" t="s">
        <v>38</v>
      </c>
      <c r="F3" t="s">
        <v>48</v>
      </c>
    </row>
    <row r="4">
      <c r="A4">
        <v>1</v>
      </c>
      <c r="B4" t="s">
        <v>67</v>
      </c>
      <c r="C4" t="s">
        <v>66</v>
      </c>
      <c r="D4" s="11">
        <v>2.5</v>
      </c>
      <c r="E4" t="s">
        <v>38</v>
      </c>
      <c r="F4" t="s">
        <v>57</v>
      </c>
    </row>
    <row r="5">
      <c r="A5">
        <v>1</v>
      </c>
      <c r="B5" t="s">
        <v>68</v>
      </c>
      <c r="C5" t="s">
        <v>63</v>
      </c>
      <c r="D5" s="11">
        <v>18</v>
      </c>
      <c r="E5" t="s">
        <v>34</v>
      </c>
      <c r="F5" t="s">
        <v>69</v>
      </c>
    </row>
    <row r="6">
      <c r="A6">
        <v>2</v>
      </c>
      <c r="B6" t="s">
        <v>70</v>
      </c>
      <c r="C6" t="s">
        <v>66</v>
      </c>
      <c r="D6" s="11">
        <v>17.73</v>
      </c>
      <c r="E6" t="s">
        <v>34</v>
      </c>
      <c r="F6" t="s">
        <v>33</v>
      </c>
    </row>
    <row r="7">
      <c r="A7">
        <v>2</v>
      </c>
      <c r="B7" t="s">
        <v>71</v>
      </c>
      <c r="C7" t="s">
        <v>66</v>
      </c>
      <c r="D7" s="11">
        <v>0.27</v>
      </c>
      <c r="E7" t="s">
        <v>38</v>
      </c>
      <c r="F7" t="s">
        <v>51</v>
      </c>
    </row>
    <row r="8">
      <c r="A8">
        <v>1</v>
      </c>
      <c r="B8" t="s">
        <v>72</v>
      </c>
      <c r="C8" t="s">
        <v>66</v>
      </c>
      <c r="D8" s="11">
        <v>0.03</v>
      </c>
      <c r="E8" t="s">
        <v>38</v>
      </c>
      <c r="F8" t="s">
        <v>41</v>
      </c>
    </row>
    <row r="9">
      <c r="A9">
        <v>1</v>
      </c>
      <c r="B9" t="s">
        <v>73</v>
      </c>
      <c r="C9" t="s">
        <v>63</v>
      </c>
      <c r="D9" s="11">
        <v>0.5</v>
      </c>
      <c r="E9" t="s">
        <v>34</v>
      </c>
      <c r="F9" t="s">
        <v>74</v>
      </c>
    </row>
    <row r="10">
      <c r="A10">
        <v>2</v>
      </c>
      <c r="B10" t="s">
        <v>75</v>
      </c>
      <c r="C10" t="s">
        <v>66</v>
      </c>
      <c r="D10" s="11">
        <v>0.1</v>
      </c>
      <c r="E10" t="s">
        <v>45</v>
      </c>
      <c r="F10" t="s">
        <v>44</v>
      </c>
    </row>
    <row r="11">
      <c r="A11">
        <v>1</v>
      </c>
      <c r="B11" t="s">
        <v>76</v>
      </c>
      <c r="C11" t="s">
        <v>66</v>
      </c>
      <c r="D11" s="11">
        <v>0.1</v>
      </c>
      <c r="E11" t="s">
        <v>38</v>
      </c>
      <c r="F11" t="s">
        <v>54</v>
      </c>
    </row>
    <row r="12">
      <c r="A12">
        <v>1</v>
      </c>
      <c r="B12" t="s">
        <v>77</v>
      </c>
      <c r="C12" t="s">
        <v>66</v>
      </c>
      <c r="D12" s="11">
        <v>0.012</v>
      </c>
      <c r="E12" t="s">
        <v>38</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3" t="s" s="13"/>
      <c r="F3"/>
    </row>
    <row r="4">
      <c r="A4" t="s">
        <v>2</v>
      </c>
      <c r="B4">
        <v>3</v>
      </c>
      <c r="C4"/>
      <c r="D4"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4" t="s" s="13"/>
      <c r="F4"/>
    </row>
    <row r="5">
      <c r="A5" t="s">
        <v>2</v>
      </c>
      <c r="B5">
        <v>4</v>
      </c>
      <c r="C5"/>
      <c r="D5"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5" t="s" s="13"/>
      <c r="F5"/>
    </row>
    <row r="6">
      <c r="A6" t="s">
        <v>84</v>
      </c>
      <c r="B6">
        <v>1</v>
      </c>
      <c r="C6" t="s">
        <v>85</v>
      </c>
      <c r="D6" t="s" s="13">
        <v>86</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87</v>
      </c>
      <c r="B1"/>
      <c r="C1"/>
      <c r="D1"/>
    </row>
    <row r="2">
      <c r="A2" t="str" s="14">
        <f>"GRO_CDC_189 · GRO.GARNITUR · référence : "&amp;Besoins!B3&amp;" "&amp;Besoins!C3&amp;" · multiplicateur réglable sur la feuille ""Besoins"""</f>
        <v>GRO_CDC_189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90</v>
      </c>
      <c r="B6" t="str" s="13">
        <f>Procedure!D3</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6"/>
      <c r="D6"/>
    </row>
    <row r="7">
      <c r="A7"/>
      <c r="B7" t="s">
        <v>91</v>
      </c>
      <c r="C7" s="11">
        <f>'Besoins'!$B$2*18</f>
        <v>18</v>
      </c>
      <c r="D7" t="s">
        <v>34</v>
      </c>
    </row>
    <row r="8">
      <c r="A8"/>
      <c r="B8" t="str">
        <f>Besoins!B11</f>
        <v>Riz long indica étuvé sac 5kg</v>
      </c>
      <c r="C8" s="11">
        <f>Besoins!E11</f>
        <v>10</v>
      </c>
      <c r="D8" t="str">
        <f>Besoins!F11</f>
        <v>kg</v>
      </c>
    </row>
    <row r="9">
      <c r="A9" t="s" s="16">
        <v>92</v>
      </c>
      <c r="B9" t="str" s="13">
        <f>Procedure!D4</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9"/>
      <c r="D9"/>
    </row>
    <row r="10">
      <c r="A10"/>
      <c r="B10" t="s">
        <v>93</v>
      </c>
      <c r="C10" s="11">
        <f>'Besoins'!$B$2*0.5</f>
        <v>0.5</v>
      </c>
      <c r="D10" t="s">
        <v>34</v>
      </c>
    </row>
    <row r="11">
      <c r="A11"/>
      <c r="B11" t="str">
        <f>Besoins!B14</f>
        <v>Oignons émincés surgelés</v>
      </c>
      <c r="C11" s="11">
        <f>Besoins!E14</f>
        <v>2.5</v>
      </c>
      <c r="D11" t="str">
        <f>Besoins!F14</f>
        <v>kg</v>
      </c>
    </row>
    <row r="12">
      <c r="A12"/>
      <c r="B12" t="str">
        <f>Besoins!B9</f>
        <v>Herbes de Provence</v>
      </c>
      <c r="C12" s="11">
        <f>Besoins!E9</f>
        <v>0.03</v>
      </c>
      <c r="D12" t="str">
        <f>Besoins!F9</f>
        <v>kg</v>
      </c>
    </row>
    <row r="13">
      <c r="A13"/>
      <c r="B13" t="str">
        <f>Besoins!B13</f>
        <v>Sel fin de cuisine</v>
      </c>
      <c r="C13" s="11">
        <f>Besoins!E13</f>
        <v>0.1</v>
      </c>
      <c r="D13" t="str">
        <f>Besoins!F13</f>
        <v>kg</v>
      </c>
    </row>
    <row r="14">
      <c r="A14"/>
      <c r="B14" t="str">
        <f>Besoins!B8</f>
        <v>Poivre noir moulu</v>
      </c>
      <c r="C14" s="11">
        <f>Besoins!E8</f>
        <v>0.012</v>
      </c>
      <c r="D14" t="str">
        <f>Besoins!F8</f>
        <v>kg</v>
      </c>
    </row>
    <row r="15">
      <c r="A15" t="s" s="16">
        <v>94</v>
      </c>
      <c r="B15" t="str" s="13">
        <f>Procedure!D5</f>
        <v>Commentaires — Ce riz pilaf (ou pilaw) sert de base au risotto. On peut le servir moulé à l'aide par exemple d'un ramequin préalablement mouillé. NB : on trouve plusieurs écritures du mot pilaf : pilaff, pilaw. Vient du turc et emprunté au persan pîlãv.</v>
      </c>
      <c r="C15"/>
      <c r="D15"/>
    </row>
    <row r="16">
      <c r="A16"/>
      <c r="B16"/>
      <c r="C16"/>
      <c r="D16"/>
    </row>
    <row r="17">
      <c r="A17" t="s" s="15">
        <v>95</v>
      </c>
      <c r="B17"/>
      <c r="C17"/>
      <c r="D17"/>
    </row>
    <row r="18">
      <c r="A18" t="s" s="16">
        <v>89</v>
      </c>
      <c r="B18" t="str" s="13">
        <f>"[DISSOUDRE] "&amp;Procedure!D6</f>
        <v>[DISSOUDRE] Délayer la poudre dans l'eau froide en fouettant, puis porter à ébullition en remuant régulièrement.</v>
      </c>
      <c r="C18"/>
      <c r="D18"/>
    </row>
    <row r="19">
      <c r="A19"/>
      <c r="B19" t="str">
        <f>Besoins!B7</f>
        <v>Eau (robinet - moy. France 2026)</v>
      </c>
      <c r="C19" s="11">
        <f>Besoins!E7</f>
        <v>17.73</v>
      </c>
      <c r="D19" t="str">
        <f>Besoins!F7</f>
        <v>lt</v>
      </c>
    </row>
    <row r="20">
      <c r="A20"/>
      <c r="B20" t="str">
        <f>Besoins!B12</f>
        <v>Fonds Blanc de Veau (Knorr Professional)</v>
      </c>
      <c r="C20" s="11">
        <f>Besoins!E12</f>
        <v>0.27</v>
      </c>
      <c r="D20" t="str">
        <f>Besoins!F12</f>
        <v>kg</v>
      </c>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9:D9"/>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2026-09-27T16:27:10Z</dcterms:created>
  <dc:title>RIZ PILAF</dc:title>
  <dc:subject/>
  <dc:creator>CUIS.web</dc:creator>
  <cp:lastModifiedBy/>
  <cp:keywords/>
  <dc:description>Export automatique — moteur récursif d'origine : Bernard Vandendaele</dc:description>
  <cp:category/>
  <dc:language>en-US</dc:language>
  <dcterms:modified xsi:type="dcterms:W3CDTF">2026-09-27T16:27:10Z</dcterms:modified>
  <cp:revision>1</cp:revision>
</cp:coreProperties>
</file>