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<sst xmlns="http://schemas.openxmlformats.org/spreadsheetml/2006/main" count="127" uniqueCount="127">
  <si>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</si>
  <si>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</si>
  <si>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HAMIN SÉFARADE (DAFINA / SKHINA)</t>
  </si>
  <si>
    <t>Code</t>
  </si>
  <si>
    <t>GRO_CDC_153E</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</si>
  <si>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</si>
  <si>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</si>
  <si>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</si>
  <si>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</si>
  <si>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</si>
  <si>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</si>
  <si>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</si>
  <si>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</si>
  <si>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</si>
  <si>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</si>
  <si>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</si>
  <si>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</si>
  <si>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</si>
  <si>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</si>
  <si>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</si>
  <si>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</si>
  <si>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</si>
  <si>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</si>
  <si>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</si>
  <si>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</si>
  <si>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</si>
  <si>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</si>
  <si>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</si>
  <si>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</si>
  <si>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</si>
  <si>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</si>
  <si>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</si>
  <si>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</si>
  <si>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</si>
  <si>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</si>
  <si>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</si>
  <si>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</si>
  <si>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</si>
  <si>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EPI-CANNELLE-POW</t>
  </si>
  <si>
    <t>Cannelle en poudre</t>
  </si>
  <si>
    <t>Épices en poudre et graines</t>
  </si>
  <si>
    <t>kg</t>
  </si>
  <si>
    <t>EPI-CUMIN-POW</t>
  </si>
  <si>
    <t>Cumin moulu</t>
  </si>
  <si>
    <t>EPI-CURCUMA</t>
  </si>
  <si>
    <t>Curcuma moulu</t>
  </si>
  <si>
    <t>EPI-PAPRIKA-DOUX</t>
  </si>
  <si>
    <t>Paprika doux</t>
  </si>
  <si>
    <t>EPI-POIVRE-NOIR</t>
  </si>
  <si>
    <t>Poivre noir moulu</t>
  </si>
  <si>
    <t>RNME101405</t>
  </si>
  <si>
    <t>Huile de tournesol bidon 5L</t>
  </si>
  <si>
    <t>Assaisonnements et corps gras</t>
  </si>
  <si>
    <t>u</t>
  </si>
  <si>
    <t>POIS-CHICHE-SEC</t>
  </si>
  <si>
    <t>Pois chiches secs</t>
  </si>
  <si>
    <t>Féculents et légumineuses</t>
  </si>
  <si>
    <t>RNME101453</t>
  </si>
  <si>
    <t>Riz long indica étuvé sac 5kg</t>
  </si>
  <si>
    <t>RNM57224074</t>
  </si>
  <si>
    <t>DATTE Deglet-nour sèche Algérie branche</t>
  </si>
  <si>
    <t>Légumes</t>
  </si>
  <si>
    <t>RNM57224887</t>
  </si>
  <si>
    <t>PATATE DOUCE Espagne</t>
  </si>
  <si>
    <t>RNM27860123</t>
  </si>
  <si>
    <t>POMME DE TERRE CHAIR FERME chérie France cat.I carton 12,5kg</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</si>
  <si>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</si>
  <si>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</si>
  <si>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</si>
  <si>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</si>
  <si>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</si>
  <si>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</si>
  <si>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</si>
  <si>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</si>
  <si>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</si>
  <si>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</si>
  <si>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</si>
  <si>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POULET-CUIS-KSH</t>
  </si>
  <si>
    <t>Cuisses de poulet casher</t>
  </si>
  <si>
    <t>Volailles et lapins surgelés</t>
  </si>
  <si>
    <t>Total</t>
  </si>
  <si>
    <t>Niveau</t>
  </si>
  <si>
    <t>Composant</t>
  </si>
  <si>
    <t>Type</t>
  </si>
  <si>
    <t>Quantité (pour 100 pc)</t>
  </si>
  <si>
    <t>recette</t>
  </si>
  <si>
    <t>Plats complets collectivité</t>
  </si>
  <si>
    <t xml:space="preserve">    ↳ Paleron de bœuf casher</t>
  </si>
  <si>
    <t>matiere</t>
  </si>
  <si>
    <t xml:space="preserve">    ↳ Cuisses de poulet casher</t>
  </si>
  <si>
    <t xml:space="preserve">    ↳ Pois chiches secs</t>
  </si>
  <si>
    <t xml:space="preserve">    ↳ Riz long indica étuvé sac 5kg</t>
  </si>
  <si>
    <t xml:space="preserve">    ↳ POMME DE TERRE CHAIR FERME chérie France cat.I carton 12,5kg</t>
  </si>
  <si>
    <t xml:space="preserve">    ↳ PATATE DOUCE Espagne</t>
  </si>
  <si>
    <t xml:space="preserve">    ↳ DATTE Deglet-nour sèche Algérie branche</t>
  </si>
  <si>
    <t xml:space="preserve">    ↳ Oignons émincés surgelés</t>
  </si>
  <si>
    <t xml:space="preserve">    ↳ Ail haché IQF</t>
  </si>
  <si>
    <t xml:space="preserve">    ↳ Cumin moulu</t>
  </si>
  <si>
    <t xml:space="preserve">    ↳ Curcuma moulu</t>
  </si>
  <si>
    <t xml:space="preserve">    ↳ Paprika doux</t>
  </si>
  <si>
    <t xml:space="preserve">    ↳ Cannelle en poudre</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</si>
  <si>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</si>
  <si>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</si>
  <si>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</si>
  <si>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</si>
  <si>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</si>
  <si>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</si>
  <si>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</si>
  <si>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</si>
  <si>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</si>
  <si>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</si>
  <si>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</si>
  <si>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</si>
  <si>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</si>
  <si>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</si>
  <si>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</si>
  <si>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</si>
  <si>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SÉFARADE (DAFINA / SKHINA)</t>
  </si>
  <si>
    <t>HAMIN SÉFARADE (DAFINA / SKHINA)  GRO_CDC_153E</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</si>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</sst>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301.01925</v>
      </c>
    </row>
    <row r="12">
      <c r="A12" t="s" s="3">
        <v>16</v>
      </c>
      <c r="B12" s="4">
        <v>3.0101925</v>
      </c>
    </row>
    <row r="13">
      <c r="A13"/>
      <c r="B13"/>
    </row>
    <row r="14">
      <c r="A14" t="s" s="5">
        <v>17</v>
      </c>
      <c r="B14" t="s" s="5">
        <v>14</v>
      </c>
    </row>
    <row r="15">
      <c r="A15" t="s" s="5">
        <v>18</v>
      </c>
      <c r="B15" s="6">
        <v>301.01925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0.02</v>
      </c>
      <c r="E9" s="11">
        <f>D9*$B$2</f>
        <v>0.02</v>
      </c>
      <c r="F9" t="s">
        <v>41</v>
      </c>
      <c r="G9" s="4">
        <f>E9*10.5</f>
        <v>0.21</v>
      </c>
    </row>
    <row r="10">
      <c r="A10" t="s">
        <v>42</v>
      </c>
      <c r="B10" t="s">
        <v>43</v>
      </c>
      <c r="C10" t="s">
        <v>40</v>
      </c>
      <c r="D10" s="9">
        <v>0.05</v>
      </c>
      <c r="E10" s="11">
        <f>D10*$B$2</f>
        <v>0.05</v>
      </c>
      <c r="F10" t="s">
        <v>41</v>
      </c>
      <c r="G10" s="4">
        <f>E10*8.5</f>
        <v>0.425</v>
      </c>
    </row>
    <row r="11">
      <c r="A11" t="s">
        <v>44</v>
      </c>
      <c r="B11" t="s">
        <v>45</v>
      </c>
      <c r="C11" t="s">
        <v>40</v>
      </c>
      <c r="D11" s="9">
        <v>0.05</v>
      </c>
      <c r="E11" s="11">
        <f>D11*$B$2</f>
        <v>0.05</v>
      </c>
      <c r="F11" t="s">
        <v>41</v>
      </c>
      <c r="G11" s="4">
        <f>E11*7.5</f>
        <v>0.375</v>
      </c>
    </row>
    <row r="12">
      <c r="A12" t="s">
        <v>46</v>
      </c>
      <c r="B12" t="s">
        <v>47</v>
      </c>
      <c r="C12" t="s">
        <v>40</v>
      </c>
      <c r="D12" s="9">
        <v>0.08</v>
      </c>
      <c r="E12" s="11">
        <f>D12*$B$2</f>
        <v>0.08</v>
      </c>
      <c r="F12" t="s">
        <v>41</v>
      </c>
      <c r="G12" s="4">
        <f>E12*6.8</f>
        <v>0.544</v>
      </c>
    </row>
    <row r="13">
      <c r="A13" t="s">
        <v>48</v>
      </c>
      <c r="B13" t="s">
        <v>49</v>
      </c>
      <c r="C13" t="s">
        <v>40</v>
      </c>
      <c r="D13" s="9">
        <v>0.015</v>
      </c>
      <c r="E13" s="11">
        <f>D13*$B$2</f>
        <v>0.015</v>
      </c>
      <c r="F13" t="s">
        <v>41</v>
      </c>
      <c r="G13" s="4">
        <f>E13*12.5</f>
        <v>0.1875</v>
      </c>
    </row>
    <row r="14">
      <c r="A14" t="s">
        <v>50</v>
      </c>
      <c r="B14" t="s">
        <v>51</v>
      </c>
      <c r="C14" t="s">
        <v>52</v>
      </c>
      <c r="D14" s="9">
        <v>0.1</v>
      </c>
      <c r="E14" s="11">
        <f>D14*$B$2</f>
        <v>0.1</v>
      </c>
      <c r="F14" t="s">
        <v>53</v>
      </c>
      <c r="G14" s="4">
        <f>E14*20.35</f>
        <v>2.035</v>
      </c>
    </row>
    <row r="15">
      <c r="A15" t="s">
        <v>54</v>
      </c>
      <c r="B15" t="s">
        <v>55</v>
      </c>
      <c r="C15" t="s">
        <v>56</v>
      </c>
      <c r="D15" s="9">
        <v>2.5</v>
      </c>
      <c r="E15" s="11">
        <f>D15*$B$2</f>
        <v>2.5</v>
      </c>
      <c r="F15" t="s">
        <v>41</v>
      </c>
      <c r="G15" s="4">
        <f>E15*3.2</f>
        <v>8</v>
      </c>
    </row>
    <row r="16">
      <c r="A16" t="s">
        <v>57</v>
      </c>
      <c r="B16" t="s">
        <v>58</v>
      </c>
      <c r="C16" t="s">
        <v>56</v>
      </c>
      <c r="D16" s="9">
        <v>2.5</v>
      </c>
      <c r="E16" s="11">
        <f>D16*$B$2</f>
        <v>2.5</v>
      </c>
      <c r="F16" t="s">
        <v>41</v>
      </c>
      <c r="G16" s="4">
        <f>E16*2.71</f>
        <v>6.775</v>
      </c>
    </row>
    <row r="17">
      <c r="A17" t="s">
        <v>59</v>
      </c>
      <c r="B17" t="s">
        <v>60</v>
      </c>
      <c r="C17" t="s">
        <v>61</v>
      </c>
      <c r="D17" s="9">
        <v>1</v>
      </c>
      <c r="E17" s="11">
        <f>D17*$B$2</f>
        <v>1</v>
      </c>
      <c r="F17" t="s">
        <v>41</v>
      </c>
      <c r="G17" s="4">
        <f>E17*6</f>
        <v>6</v>
      </c>
    </row>
    <row r="18">
      <c r="A18" t="s">
        <v>62</v>
      </c>
      <c r="B18" t="s">
        <v>63</v>
      </c>
      <c r="C18" t="s">
        <v>61</v>
      </c>
      <c r="D18" s="9">
        <v>5</v>
      </c>
      <c r="E18" s="11">
        <f>D18*$B$2</f>
        <v>5</v>
      </c>
      <c r="F18" t="s">
        <v>41</v>
      </c>
      <c r="G18" s="4">
        <f>E18*1.4</f>
        <v>7</v>
      </c>
    </row>
    <row r="19">
      <c r="A19" t="s">
        <v>64</v>
      </c>
      <c r="B19" t="s">
        <v>65</v>
      </c>
      <c r="C19" t="s">
        <v>61</v>
      </c>
      <c r="D19" s="9">
        <v>8</v>
      </c>
      <c r="E19" s="11">
        <f>D19*$B$2</f>
        <v>8</v>
      </c>
      <c r="F19" t="s">
        <v>41</v>
      </c>
      <c r="G19" s="4">
        <f>E19*1</f>
        <v>8</v>
      </c>
    </row>
    <row r="20">
      <c r="A20" t="s">
        <v>66</v>
      </c>
      <c r="B20" t="s">
        <v>67</v>
      </c>
      <c r="C20" t="s">
        <v>68</v>
      </c>
      <c r="D20" s="9">
        <v>0.125</v>
      </c>
      <c r="E20" s="11">
        <f>D20*$B$2</f>
        <v>0.125</v>
      </c>
      <c r="F20" t="s">
        <v>41</v>
      </c>
      <c r="G20" s="4">
        <f>E20*0.35</f>
        <v>0.04375</v>
      </c>
    </row>
    <row r="21">
      <c r="A21" t="s">
        <v>69</v>
      </c>
      <c r="B21" t="s">
        <v>70</v>
      </c>
      <c r="C21" t="s">
        <v>71</v>
      </c>
      <c r="D21" s="9">
        <v>0.3</v>
      </c>
      <c r="E21" s="11">
        <f>D21*$B$2</f>
        <v>0.3</v>
      </c>
      <c r="F21" t="s">
        <v>41</v>
      </c>
      <c r="G21" s="4">
        <f>E21*9.26</f>
        <v>2.778</v>
      </c>
    </row>
    <row r="22">
      <c r="A22" t="s">
        <v>72</v>
      </c>
      <c r="B22" t="s">
        <v>73</v>
      </c>
      <c r="C22" t="s">
        <v>71</v>
      </c>
      <c r="D22" s="9">
        <v>4</v>
      </c>
      <c r="E22" s="11">
        <f>D22*$B$2</f>
        <v>4</v>
      </c>
      <c r="F22" t="s">
        <v>41</v>
      </c>
      <c r="G22" s="4">
        <f>E22*3.89</f>
        <v>15.56</v>
      </c>
    </row>
    <row r="23">
      <c r="A23" t="s">
        <v>74</v>
      </c>
      <c r="B23" t="s">
        <v>75</v>
      </c>
      <c r="C23" t="s">
        <v>76</v>
      </c>
      <c r="D23" s="9">
        <v>8</v>
      </c>
      <c r="E23" s="11">
        <f>D23*$B$2</f>
        <v>8</v>
      </c>
      <c r="F23" t="s">
        <v>41</v>
      </c>
      <c r="G23" s="4">
        <f>E23*15.5</f>
        <v>124</v>
      </c>
    </row>
    <row r="24">
      <c r="A24" t="s">
        <v>77</v>
      </c>
      <c r="B24" t="s">
        <v>78</v>
      </c>
      <c r="C24" t="s">
        <v>79</v>
      </c>
      <c r="D24" s="9">
        <v>8</v>
      </c>
      <c r="E24" s="11">
        <f>D24*$B$2</f>
        <v>8</v>
      </c>
      <c r="F24" t="s">
        <v>41</v>
      </c>
      <c r="G24" s="4">
        <f>E24*11.5</f>
        <v>92</v>
      </c>
    </row>
    <row r="25">
      <c r="A25"/>
      <c r="B25"/>
      <c r="C25"/>
      <c r="D25"/>
      <c r="E25"/>
      <c r="F25" t="s" s="3">
        <v>80</v>
      </c>
      <c r="G25" s="13">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8</v>
      </c>
      <c r="E3" t="s">
        <v>41</v>
      </c>
      <c r="F3" t="s">
        <v>76</v>
      </c>
    </row>
    <row r="4">
      <c r="A4">
        <v>1</v>
      </c>
      <c r="B4" t="s">
        <v>89</v>
      </c>
      <c r="C4" t="s">
        <v>88</v>
      </c>
      <c r="D4" s="11">
        <v>8</v>
      </c>
      <c r="E4" t="s">
        <v>41</v>
      </c>
      <c r="F4" t="s">
        <v>79</v>
      </c>
    </row>
    <row r="5">
      <c r="A5">
        <v>1</v>
      </c>
      <c r="B5" t="s">
        <v>90</v>
      </c>
      <c r="C5" t="s">
        <v>88</v>
      </c>
      <c r="D5" s="11">
        <v>2.5</v>
      </c>
      <c r="E5" t="s">
        <v>41</v>
      </c>
      <c r="F5" t="s">
        <v>56</v>
      </c>
    </row>
    <row r="6">
      <c r="A6">
        <v>1</v>
      </c>
      <c r="B6" t="s">
        <v>91</v>
      </c>
      <c r="C6" t="s">
        <v>88</v>
      </c>
      <c r="D6" s="11">
        <v>2.5</v>
      </c>
      <c r="E6" t="s">
        <v>41</v>
      </c>
      <c r="F6" t="s">
        <v>56</v>
      </c>
    </row>
    <row r="7">
      <c r="A7">
        <v>1</v>
      </c>
      <c r="B7" t="s">
        <v>92</v>
      </c>
      <c r="C7" t="s">
        <v>88</v>
      </c>
      <c r="D7" s="11">
        <v>8</v>
      </c>
      <c r="E7" t="s">
        <v>41</v>
      </c>
      <c r="F7" t="s">
        <v>61</v>
      </c>
    </row>
    <row r="8">
      <c r="A8">
        <v>1</v>
      </c>
      <c r="B8" t="s">
        <v>93</v>
      </c>
      <c r="C8" t="s">
        <v>88</v>
      </c>
      <c r="D8" s="11">
        <v>5</v>
      </c>
      <c r="E8" t="s">
        <v>41</v>
      </c>
      <c r="F8" t="s">
        <v>61</v>
      </c>
    </row>
    <row r="9">
      <c r="A9">
        <v>1</v>
      </c>
      <c r="B9" t="s">
        <v>94</v>
      </c>
      <c r="C9" t="s">
        <v>88</v>
      </c>
      <c r="D9" s="11">
        <v>1</v>
      </c>
      <c r="E9" t="s">
        <v>41</v>
      </c>
      <c r="F9" t="s">
        <v>61</v>
      </c>
    </row>
    <row r="10">
      <c r="A10">
        <v>1</v>
      </c>
      <c r="B10" t="s">
        <v>95</v>
      </c>
      <c r="C10" t="s">
        <v>88</v>
      </c>
      <c r="D10" s="11">
        <v>4</v>
      </c>
      <c r="E10" t="s">
        <v>41</v>
      </c>
      <c r="F10" t="s">
        <v>71</v>
      </c>
    </row>
    <row r="11">
      <c r="A11">
        <v>1</v>
      </c>
      <c r="B11" t="s">
        <v>96</v>
      </c>
      <c r="C11" t="s">
        <v>88</v>
      </c>
      <c r="D11" s="11">
        <v>0.3</v>
      </c>
      <c r="E11" t="s">
        <v>41</v>
      </c>
      <c r="F11" t="s">
        <v>71</v>
      </c>
    </row>
    <row r="12">
      <c r="A12">
        <v>1</v>
      </c>
      <c r="B12" t="s">
        <v>97</v>
      </c>
      <c r="C12" t="s">
        <v>88</v>
      </c>
      <c r="D12" s="11">
        <v>0.05</v>
      </c>
      <c r="E12" t="s">
        <v>41</v>
      </c>
      <c r="F12" t="s">
        <v>40</v>
      </c>
    </row>
    <row r="13">
      <c r="A13">
        <v>1</v>
      </c>
      <c r="B13" t="s">
        <v>98</v>
      </c>
      <c r="C13" t="s">
        <v>88</v>
      </c>
      <c r="D13" s="11">
        <v>0.05</v>
      </c>
      <c r="E13" t="s">
        <v>41</v>
      </c>
      <c r="F13" t="s">
        <v>40</v>
      </c>
    </row>
    <row r="14">
      <c r="A14">
        <v>1</v>
      </c>
      <c r="B14" t="s">
        <v>99</v>
      </c>
      <c r="C14" t="s">
        <v>88</v>
      </c>
      <c r="D14" s="11">
        <v>0.08</v>
      </c>
      <c r="E14" t="s">
        <v>41</v>
      </c>
      <c r="F14" t="s">
        <v>40</v>
      </c>
    </row>
    <row r="15">
      <c r="A15">
        <v>1</v>
      </c>
      <c r="B15" t="s">
        <v>100</v>
      </c>
      <c r="C15" t="s">
        <v>88</v>
      </c>
      <c r="D15" s="11">
        <v>0.02</v>
      </c>
      <c r="E15" t="s">
        <v>41</v>
      </c>
      <c r="F15" t="s">
        <v>40</v>
      </c>
    </row>
    <row r="16">
      <c r="A16">
        <v>1</v>
      </c>
      <c r="B16" t="s">
        <v>101</v>
      </c>
      <c r="C16" t="s">
        <v>85</v>
      </c>
      <c r="D16" s="11">
        <v>100</v>
      </c>
      <c r="E16" t="s">
        <v>24</v>
      </c>
      <c r="F16" t="s">
        <v>102</v>
      </c>
    </row>
    <row r="17">
      <c r="A17">
        <v>2</v>
      </c>
      <c r="B17" t="s">
        <v>103</v>
      </c>
      <c r="C17" t="s">
        <v>85</v>
      </c>
      <c r="D17" s="11">
        <v>5.5</v>
      </c>
      <c r="E17" t="s">
        <v>37</v>
      </c>
      <c r="F17" t="s">
        <v>102</v>
      </c>
    </row>
    <row r="18">
      <c r="A18">
        <v>3</v>
      </c>
      <c r="B18" t="s">
        <v>104</v>
      </c>
      <c r="C18" t="s">
        <v>88</v>
      </c>
      <c r="D18" s="11">
        <v>100</v>
      </c>
      <c r="E18" t="s">
        <v>24</v>
      </c>
      <c r="F18" t="s">
        <v>33</v>
      </c>
    </row>
    <row r="19">
      <c r="A19">
        <v>1</v>
      </c>
      <c r="B19" t="s">
        <v>105</v>
      </c>
      <c r="C19" t="s">
        <v>85</v>
      </c>
      <c r="D19" s="11">
        <v>0.5</v>
      </c>
      <c r="E19" t="s">
        <v>37</v>
      </c>
      <c r="F19" t="s">
        <v>106</v>
      </c>
    </row>
    <row r="20">
      <c r="A20">
        <v>2</v>
      </c>
      <c r="B20" t="s">
        <v>107</v>
      </c>
      <c r="C20" t="s">
        <v>88</v>
      </c>
      <c r="D20" s="11">
        <v>0.1</v>
      </c>
      <c r="E20" t="s">
        <v>53</v>
      </c>
      <c r="F20" t="s">
        <v>52</v>
      </c>
    </row>
    <row r="21">
      <c r="A21">
        <v>1</v>
      </c>
      <c r="B21" t="s">
        <v>108</v>
      </c>
      <c r="C21" t="s">
        <v>88</v>
      </c>
      <c r="D21" s="11">
        <v>20</v>
      </c>
      <c r="E21" t="s">
        <v>37</v>
      </c>
      <c r="F21" t="s">
        <v>36</v>
      </c>
    </row>
    <row r="22">
      <c r="A22">
        <v>1</v>
      </c>
      <c r="B22" t="s">
        <v>109</v>
      </c>
      <c r="C22" t="s">
        <v>88</v>
      </c>
      <c r="D22" s="11">
        <v>0.125</v>
      </c>
      <c r="E22" t="s">
        <v>41</v>
      </c>
      <c r="F22" t="s">
        <v>68</v>
      </c>
    </row>
    <row r="23">
      <c r="A23">
        <v>1</v>
      </c>
      <c r="B23" t="s">
        <v>110</v>
      </c>
      <c r="C23" t="s">
        <v>88</v>
      </c>
      <c r="D23" s="11">
        <v>0.015</v>
      </c>
      <c r="E23" t="s">
        <v>41</v>
      </c>
      <c r="F2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111</v>
      </c>
      <c r="B1" t="s" s="2">
        <v>112</v>
      </c>
      <c r="C1" t="s" s="2">
        <v>113</v>
      </c>
      <c r="D1" t="s" s="2">
        <v>114</v>
      </c>
      <c r="E1" t="s" s="2">
        <v>115</v>
      </c>
      <c r="F1" t="s" s="2">
        <v>116</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Ouvrir les nouets et servir le riz à part. Servir à l'assiette ou en plats séparés la viande, le poulet, les pois chiches, les légumes et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117</v>
      </c>
      <c r="B1"/>
      <c r="C1"/>
      <c r="D1"/>
    </row>
    <row r="2">
      <c r="A2" t="str" s="15">
        <f>"GRO_CDC_153E · GRO.COMPLETS · référence : "&amp;Besoins!B3&amp;" "&amp;Besoins!C3&amp;" · multiplicateur réglable sur la feuille ""Besoins"""</f>
        <v>GRO_CDC_153E · GRO.COMPLETS · référence : 100 pc · multiplicateur réglable sur la feuille </v>
      </c>
      <c r="B2"/>
      <c r="C2"/>
      <c r="D2"/>
    </row>
    <row r="3">
      <c r="A3"/>
      <c r="B3"/>
      <c r="C3"/>
      <c r="D3"/>
    </row>
    <row r="4">
      <c r="A4" t="s" s="16">
        <v>118</v>
      </c>
      <c r="B4"/>
      <c r="C4"/>
      <c r="D4"/>
    </row>
    <row r="5">
      <c r="A5" t="s" s="17">
        <v>119</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120</v>
      </c>
      <c r="B6" t="str" s="14">
        <f>Procedure!D3</f>
        <v>Préparations préliminaires (la veille) — Faire tremper les pois chiches dans l'eau froide 12 heures. Laver les œufs sans les casser. Éplucher, laver et désinfecter les pommes de terre et les patates douces ; les couper en gros morceaux. Tailler le bœuf en gros morceaux, couper les cuisses de poulet en deux à la jointure. Répartir le riz dans 5 nouets en étamine (petits sacs en tissu), en laissant de la place pour le gonflement ; fermer. Réserver au froid.</v>
      </c>
      <c r="C6"/>
      <c r="D6"/>
    </row>
    <row r="7">
      <c r="A7"/>
      <c r="B7" t="str">
        <f>Besoins!B23</f>
        <v>Paleron de bœuf casher</v>
      </c>
      <c r="C7" s="11">
        <f>Besoins!E23</f>
        <v>8</v>
      </c>
      <c r="D7" t="str">
        <f>Besoins!F23</f>
        <v>kg</v>
      </c>
    </row>
    <row r="8">
      <c r="A8"/>
      <c r="B8" t="str">
        <f>Besoins!B24</f>
        <v>Cuisses de poulet casher</v>
      </c>
      <c r="C8" s="11">
        <f>Besoins!E24</f>
        <v>8</v>
      </c>
      <c r="D8" t="str">
        <f>Besoins!F24</f>
        <v>kg</v>
      </c>
    </row>
    <row r="9">
      <c r="A9"/>
      <c r="B9" t="str">
        <f>Besoins!B15</f>
        <v>Pois chiches secs</v>
      </c>
      <c r="C9" s="11">
        <f>Besoins!E15</f>
        <v>2.5</v>
      </c>
      <c r="D9" t="str">
        <f>Besoins!F15</f>
        <v>kg</v>
      </c>
    </row>
    <row r="10">
      <c r="A10"/>
      <c r="B10" t="str">
        <f>Besoins!B16</f>
        <v>Riz long indica étuvé sac 5kg</v>
      </c>
      <c r="C10" s="11">
        <f>Besoins!E16</f>
        <v>2.5</v>
      </c>
      <c r="D10" t="str">
        <f>Besoins!F16</f>
        <v>kg</v>
      </c>
    </row>
    <row r="11">
      <c r="A11"/>
      <c r="B11" t="str">
        <f>Besoins!B19</f>
        <v>POMME DE TERRE CHAIR FERME chérie France cat.I carton 12,5kg</v>
      </c>
      <c r="C11" s="11">
        <f>Besoins!E19</f>
        <v>8</v>
      </c>
      <c r="D11" t="str">
        <f>Besoins!F19</f>
        <v>kg</v>
      </c>
    </row>
    <row r="12">
      <c r="A12"/>
      <c r="B12" t="str">
        <f>Besoins!B18</f>
        <v>PATATE DOUCE Espagne</v>
      </c>
      <c r="C12" s="11">
        <f>Besoins!E18</f>
        <v>5</v>
      </c>
      <c r="D12" t="str">
        <f>Besoins!F18</f>
        <v>kg</v>
      </c>
    </row>
    <row r="13">
      <c r="A13"/>
      <c r="B13" t="s">
        <v>121</v>
      </c>
      <c r="C13" s="11">
        <f>'Besoins'!$B$2*100</f>
        <v>100</v>
      </c>
      <c r="D13" t="s">
        <v>24</v>
      </c>
    </row>
    <row r="14">
      <c r="A14" t="s" s="17">
        <v>122</v>
      </c>
      <c r="B14" t="str" s="14">
        <f>Procedure!D4</f>
        <v>Monter et cuire le hamin (la veille au soir) — Préchauffer le four sur la position chaleur mixte à + 90 °C. Dans la sauteuse, à l'huile, faire revenir et colorer la viande avec les oignons émincés et l'ail. Égoutter les pois chiches. Monter chaque bac GN 1/1 H 100 en compartiments : la viande et le poulet au centre, les pois chiches, les pommes de terre et les patates douces autour, un nouet de riz, les dattes. Assaisonner de cumin, curcuma, paprika, cannelle, sel et poivre. Poser les œufs entiers sur le dessus. Mouiller à hauteur avec l'eau bouillante. Couvrir hermétiquement chaque bac. Enfourner et cuire toute la nuit, 12 à 15 heures, à + 90 °C.</v>
      </c>
      <c r="C14"/>
      <c r="D14"/>
    </row>
    <row r="15">
      <c r="A15"/>
      <c r="B15" t="s">
        <v>123</v>
      </c>
      <c r="C15" s="11">
        <f>'Besoins'!$B$2*0.5</f>
        <v>0.5</v>
      </c>
      <c r="D15" t="s">
        <v>37</v>
      </c>
    </row>
    <row r="16">
      <c r="A16"/>
      <c r="B16" t="str">
        <f>Besoins!B22</f>
        <v>Oignons émincés surgelés</v>
      </c>
      <c r="C16" s="11">
        <f>Besoins!E22</f>
        <v>4</v>
      </c>
      <c r="D16" t="str">
        <f>Besoins!F22</f>
        <v>kg</v>
      </c>
    </row>
    <row r="17">
      <c r="A17"/>
      <c r="B17" t="str">
        <f>Besoins!B21</f>
        <v>Ail haché IQF</v>
      </c>
      <c r="C17" s="11">
        <f>Besoins!E21</f>
        <v>0.3</v>
      </c>
      <c r="D17" t="str">
        <f>Besoins!F21</f>
        <v>kg</v>
      </c>
    </row>
    <row r="18">
      <c r="A18"/>
      <c r="B18" t="str">
        <f>Besoins!B12</f>
        <v>Paprika doux</v>
      </c>
      <c r="C18" s="11">
        <f>Besoins!E12</f>
        <v>0.08</v>
      </c>
      <c r="D18" t="str">
        <f>Besoins!F12</f>
        <v>kg</v>
      </c>
    </row>
    <row r="19">
      <c r="A19"/>
      <c r="B19" t="str">
        <f>Besoins!B10</f>
        <v>Cumin moulu</v>
      </c>
      <c r="C19" s="11">
        <f>Besoins!E10</f>
        <v>0.05</v>
      </c>
      <c r="D19" t="str">
        <f>Besoins!F10</f>
        <v>kg</v>
      </c>
    </row>
    <row r="20">
      <c r="A20"/>
      <c r="B20" t="str">
        <f>Besoins!B11</f>
        <v>Curcuma moulu</v>
      </c>
      <c r="C20" s="11">
        <f>Besoins!E11</f>
        <v>0.05</v>
      </c>
      <c r="D20" t="str">
        <f>Besoins!F11</f>
        <v>kg</v>
      </c>
    </row>
    <row r="21">
      <c r="A21"/>
      <c r="B21" t="str">
        <f>Besoins!B9</f>
        <v>Cannelle en poudre</v>
      </c>
      <c r="C21" s="11">
        <f>Besoins!E9</f>
        <v>0.02</v>
      </c>
      <c r="D21" t="str">
        <f>Besoins!F9</f>
        <v>kg</v>
      </c>
    </row>
    <row r="22">
      <c r="A22"/>
      <c r="B22" t="str">
        <f>Besoins!B17</f>
        <v>DATTE Deglet-nour sèche Algérie branche</v>
      </c>
      <c r="C22" s="11">
        <f>Besoins!E17</f>
        <v>1</v>
      </c>
      <c r="D22" t="str">
        <f>Besoins!F17</f>
        <v>kg</v>
      </c>
    </row>
    <row r="23">
      <c r="A23"/>
      <c r="B23" t="str">
        <f>Besoins!B20</f>
        <v>Sel fin de cuisine</v>
      </c>
      <c r="C23" s="11">
        <f>Besoins!E20</f>
        <v>0.125</v>
      </c>
      <c r="D23" t="str">
        <f>Besoins!F20</f>
        <v>kg</v>
      </c>
    </row>
    <row r="24">
      <c r="A24"/>
      <c r="B24" t="str">
        <f>Besoins!B13</f>
        <v>Poivre noir moulu</v>
      </c>
      <c r="C24" s="11">
        <f>Besoins!E13</f>
        <v>0.015</v>
      </c>
      <c r="D24" t="str">
        <f>Besoins!F13</f>
        <v>kg</v>
      </c>
    </row>
    <row r="25">
      <c r="A25"/>
      <c r="B25" t="str">
        <f>Besoins!B8</f>
        <v>Eau (robinet - moy. France 2026)</v>
      </c>
      <c r="C25" s="11">
        <f>Besoins!E8</f>
        <v>20</v>
      </c>
      <c r="D25" t="str">
        <f>Besoins!F8</f>
        <v>lt</v>
      </c>
    </row>
    <row r="26">
      <c r="A26" t="s" s="17">
        <v>124</v>
      </c>
      <c r="B26"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6"/>
      <c r="D26"/>
    </row>
    <row r="27">
      <c r="A27" t="s" s="17">
        <v>125</v>
      </c>
      <c r="B27" t="str" s="14">
        <f>Procedure!D6</f>
        <v>Dresser et servir — Décercler les bacs un par un, au fur et à mesure du service. Écaler les œufs haminados. Ouvrir les nouets et servir le riz à part. Servir à l'assiette ou en plats séparés la viande, le poulet, les pois chiches, les légumes et un œuf par personne.</v>
      </c>
      <c r="C27"/>
      <c r="D27"/>
    </row>
    <row r="28">
      <c r="A28" t="s" s="17">
        <v>126</v>
      </c>
      <c r="B28"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séfarade : disposition compartimentée, céréales cuites en nouets séparés, épices chaudes et dattes. Différences avec le baeckeofa : viande casher sans porc, volaille possible ; eau et épices au lieu du vin blanc ; légumineuses et céréales ; cuisson de nuit.</v>
      </c>
      <c r="C28"/>
      <c r="D28"/>
    </row>
    <row r="29">
      <c r="A29"/>
      <c r="B29"/>
      <c r="C29"/>
      <c r="D29"/>
    </row>
    <row r="30">
      <c r="A30" t="s" s="18">
        <v>21</v>
      </c>
      <c r="B30"/>
      <c r="C30"/>
      <c r="D30"/>
    </row>
  </sheetData>
  <sheetProtection sheet="1" formatRows="0" formatColumns="0"/>
  <mergeCells count="10">
    <mergeCell ref="A1:D1"/>
    <mergeCell ref="A2:D2"/>
    <mergeCell ref="A4:D4"/>
    <mergeCell ref="B5:D5"/>
    <mergeCell ref="B6:D6"/>
    <mergeCell ref="B14:D14"/>
    <mergeCell ref="B26:D26"/>
    <mergeCell ref="B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2026-09-27T16:51:12Z</dcterms:created>
  <dc:title>HAMIN SÉFARADE (DAFINA / SKHINA</dc:title>
  <dc:subject/>
  <dc:creator>CUIS.web</dc:creator>
  <cp:lastModifiedBy/>
  <cp:keywords/>
  <dc:description>Export automatique — moteur récursif d'origine : Bernard Vandendaele</dc:description>
  <cp:category/>
  <dc:language>en-US</dc:language>
  <dcterms:modified xsi:type="dcterms:W3CDTF">2026-09-27T16:51:12Z</dcterms:modified>
  <cp:revision>1</cp:revision>
</cp:coreProperties>
</file>