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<sst xmlns="http://schemas.openxmlformats.org/spreadsheetml/2006/main" count="165" uniqueCount="165">
  <si>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</si>
  <si>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</si>
  <si>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CASSOULET TOULOUSAIN — BASE NAVARIN</t>
  </si>
  <si>
    <t>Code</t>
  </si>
  <si>
    <t>GRO_CDC_148D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</si>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</sst>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552.92171272727</v>
      </c>
    </row>
    <row r="12">
      <c r="A12" t="s" s="3">
        <v>16</v>
      </c>
      <c r="B12" s="4">
        <v>5.5292171272727</v>
      </c>
    </row>
    <row r="13">
      <c r="A13"/>
      <c r="B13"/>
    </row>
    <row r="14">
      <c r="A14" t="s" s="5">
        <v>17</v>
      </c>
      <c r="B14" t="s" s="5">
        <v>14</v>
      </c>
    </row>
    <row r="15">
      <c r="A15" t="s" s="5">
        <v>18</v>
      </c>
      <c r="B15" s="6">
        <v>552.92171272727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0.075</v>
      </c>
      <c r="E15" s="11">
        <f>D15*$B$2</f>
        <v>0.075</v>
      </c>
      <c r="F15" t="s">
        <v>34</v>
      </c>
      <c r="G15" s="4">
        <f>E15*9.5</f>
        <v>0.7125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38</v>
      </c>
      <c r="G19" s="4">
        <f>E19*1.05</f>
        <v>1.05</v>
      </c>
    </row>
    <row r="20">
      <c r="A20" t="s">
        <v>70</v>
      </c>
      <c r="B20" t="s">
        <v>71</v>
      </c>
      <c r="C20" t="s">
        <v>72</v>
      </c>
      <c r="D20" s="9">
        <v>1</v>
      </c>
      <c r="E20" s="11">
        <f>D20*$B$2</f>
        <v>1</v>
      </c>
      <c r="F20" t="s">
        <v>34</v>
      </c>
      <c r="G20" s="4">
        <f>E20*1.1</f>
        <v>1.1</v>
      </c>
    </row>
    <row r="21">
      <c r="A21" t="s">
        <v>73</v>
      </c>
      <c r="B21" t="s">
        <v>74</v>
      </c>
      <c r="C21" t="s">
        <v>72</v>
      </c>
      <c r="D21" s="9">
        <v>5</v>
      </c>
      <c r="E21" s="11">
        <f>D21*$B$2</f>
        <v>5</v>
      </c>
      <c r="F21" t="s">
        <v>34</v>
      </c>
      <c r="G21" s="4">
        <f>E21*0.4</f>
        <v>2</v>
      </c>
    </row>
    <row r="22">
      <c r="A22" t="s">
        <v>75</v>
      </c>
      <c r="B22" t="s">
        <v>76</v>
      </c>
      <c r="C22" t="s">
        <v>77</v>
      </c>
      <c r="D22" s="9">
        <v>0.073</v>
      </c>
      <c r="E22" s="11">
        <f>D22*$B$2</f>
        <v>0.073</v>
      </c>
      <c r="F22" t="s">
        <v>34</v>
      </c>
      <c r="G22" s="4">
        <f>E22*0.35</f>
        <v>0.02555</v>
      </c>
    </row>
    <row r="23">
      <c r="A23" t="s">
        <v>78</v>
      </c>
      <c r="B23" t="s">
        <v>79</v>
      </c>
      <c r="C23" t="s">
        <v>80</v>
      </c>
      <c r="D23" s="9">
        <v>0.45</v>
      </c>
      <c r="E23" s="11">
        <f>D23*$B$2</f>
        <v>0.45</v>
      </c>
      <c r="F23" t="s">
        <v>34</v>
      </c>
      <c r="G23" s="4">
        <f>E23*9.26</f>
        <v>4.167</v>
      </c>
    </row>
    <row r="24">
      <c r="A24" t="s">
        <v>81</v>
      </c>
      <c r="B24" t="s">
        <v>82</v>
      </c>
      <c r="C24" t="s">
        <v>80</v>
      </c>
      <c r="D24" s="9">
        <v>3</v>
      </c>
      <c r="E24" s="11">
        <f>D24*$B$2</f>
        <v>3</v>
      </c>
      <c r="F24" t="s">
        <v>34</v>
      </c>
      <c r="G24" s="4">
        <f>E24*3.89</f>
        <v>11.67</v>
      </c>
    </row>
    <row r="25">
      <c r="A25" t="s">
        <v>83</v>
      </c>
      <c r="B25" t="s">
        <v>84</v>
      </c>
      <c r="C25" t="s">
        <v>80</v>
      </c>
      <c r="D25" s="9">
        <v>5</v>
      </c>
      <c r="E25" s="11">
        <f>D25*$B$2</f>
        <v>5</v>
      </c>
      <c r="F25" t="s">
        <v>34</v>
      </c>
      <c r="G25" s="4">
        <f>E25*2.92</f>
        <v>14.6</v>
      </c>
    </row>
    <row r="26">
      <c r="A26" t="s">
        <v>85</v>
      </c>
      <c r="B26" t="s">
        <v>86</v>
      </c>
      <c r="C26" t="s">
        <v>87</v>
      </c>
      <c r="D26" s="9">
        <v>16</v>
      </c>
      <c r="E26" s="11">
        <f>D26*$B$2</f>
        <v>16</v>
      </c>
      <c r="F26" t="s">
        <v>34</v>
      </c>
      <c r="G26" s="4">
        <f>E26*24.35</f>
        <v>389.6</v>
      </c>
    </row>
    <row r="27">
      <c r="A27"/>
      <c r="B27"/>
      <c r="C27"/>
      <c r="D27"/>
      <c r="E27"/>
      <c r="F27" t="s" s="3">
        <v>88</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93</v>
      </c>
      <c r="D3" s="11">
        <v>100</v>
      </c>
      <c r="E3" t="s">
        <v>24</v>
      </c>
      <c r="F3" t="s">
        <v>96</v>
      </c>
    </row>
    <row r="4">
      <c r="A4">
        <v>1</v>
      </c>
      <c r="B4" t="s">
        <v>97</v>
      </c>
      <c r="C4" t="s">
        <v>98</v>
      </c>
      <c r="D4" s="11">
        <v>5</v>
      </c>
      <c r="E4" t="s">
        <v>34</v>
      </c>
      <c r="F4" t="s">
        <v>60</v>
      </c>
    </row>
    <row r="5">
      <c r="A5">
        <v>1</v>
      </c>
      <c r="B5" t="s">
        <v>99</v>
      </c>
      <c r="C5" t="s">
        <v>98</v>
      </c>
      <c r="D5" s="11">
        <v>4</v>
      </c>
      <c r="E5" t="s">
        <v>34</v>
      </c>
      <c r="F5" t="s">
        <v>41</v>
      </c>
    </row>
    <row r="6">
      <c r="A6">
        <v>2</v>
      </c>
      <c r="B6" t="s">
        <v>100</v>
      </c>
      <c r="C6" t="s">
        <v>98</v>
      </c>
      <c r="D6" s="11">
        <v>3</v>
      </c>
      <c r="E6" t="s">
        <v>34</v>
      </c>
      <c r="F6" t="s">
        <v>80</v>
      </c>
    </row>
    <row r="7">
      <c r="A7">
        <v>2</v>
      </c>
      <c r="B7" t="s">
        <v>101</v>
      </c>
      <c r="C7" t="s">
        <v>98</v>
      </c>
      <c r="D7" s="11">
        <v>16</v>
      </c>
      <c r="E7" t="s">
        <v>34</v>
      </c>
      <c r="F7" t="s">
        <v>87</v>
      </c>
    </row>
    <row r="8">
      <c r="A8">
        <v>2</v>
      </c>
      <c r="B8" t="s">
        <v>102</v>
      </c>
      <c r="C8" t="s">
        <v>98</v>
      </c>
      <c r="D8" s="11">
        <v>1</v>
      </c>
      <c r="E8" t="s">
        <v>38</v>
      </c>
      <c r="F8" t="s">
        <v>69</v>
      </c>
    </row>
    <row r="9">
      <c r="A9">
        <v>2</v>
      </c>
      <c r="B9" t="s">
        <v>103</v>
      </c>
      <c r="C9" t="s">
        <v>98</v>
      </c>
      <c r="D9" s="11">
        <v>0.2</v>
      </c>
      <c r="E9" t="s">
        <v>34</v>
      </c>
      <c r="F9" t="s">
        <v>80</v>
      </c>
    </row>
    <row r="10">
      <c r="A10">
        <v>2</v>
      </c>
      <c r="B10" t="s">
        <v>104</v>
      </c>
      <c r="C10" t="s">
        <v>98</v>
      </c>
      <c r="D10" s="11">
        <v>0.051</v>
      </c>
      <c r="E10" t="s">
        <v>34</v>
      </c>
      <c r="F10" t="s">
        <v>54</v>
      </c>
    </row>
    <row r="11">
      <c r="A11">
        <v>2</v>
      </c>
      <c r="B11" t="s">
        <v>105</v>
      </c>
      <c r="C11" t="s">
        <v>93</v>
      </c>
      <c r="D11" s="11">
        <v>12</v>
      </c>
      <c r="E11" t="s">
        <v>38</v>
      </c>
      <c r="F11" t="s">
        <v>96</v>
      </c>
    </row>
    <row r="12">
      <c r="A12">
        <v>3</v>
      </c>
      <c r="B12" t="s">
        <v>106</v>
      </c>
      <c r="C12" t="s">
        <v>98</v>
      </c>
      <c r="D12" s="11">
        <v>11.7</v>
      </c>
      <c r="E12" t="s">
        <v>38</v>
      </c>
      <c r="F12" t="s">
        <v>37</v>
      </c>
    </row>
    <row r="13">
      <c r="A13">
        <v>3</v>
      </c>
      <c r="B13" t="s">
        <v>107</v>
      </c>
      <c r="C13" t="s">
        <v>98</v>
      </c>
      <c r="D13" s="11">
        <v>0.3</v>
      </c>
      <c r="E13" t="s">
        <v>34</v>
      </c>
      <c r="F13" t="s">
        <v>66</v>
      </c>
    </row>
    <row r="14">
      <c r="A14">
        <v>2</v>
      </c>
      <c r="B14" t="s">
        <v>108</v>
      </c>
      <c r="C14" t="s">
        <v>93</v>
      </c>
      <c r="D14" s="11">
        <v>1</v>
      </c>
      <c r="E14" t="s">
        <v>24</v>
      </c>
      <c r="F14" t="s">
        <v>96</v>
      </c>
    </row>
    <row r="15">
      <c r="A15">
        <v>3</v>
      </c>
      <c r="B15" t="s">
        <v>109</v>
      </c>
      <c r="C15" t="s">
        <v>93</v>
      </c>
      <c r="D15" s="11">
        <v>0.88</v>
      </c>
      <c r="E15" t="s">
        <v>34</v>
      </c>
      <c r="F15" t="s">
        <v>96</v>
      </c>
    </row>
    <row r="16">
      <c r="A16">
        <v>4</v>
      </c>
      <c r="B16" t="s">
        <v>110</v>
      </c>
      <c r="C16" t="s">
        <v>98</v>
      </c>
      <c r="D16" s="11">
        <v>1</v>
      </c>
      <c r="E16" t="s">
        <v>24</v>
      </c>
      <c r="F16" t="s">
        <v>46</v>
      </c>
    </row>
    <row r="17">
      <c r="A17">
        <v>2</v>
      </c>
      <c r="B17" t="s">
        <v>111</v>
      </c>
      <c r="C17" t="s">
        <v>98</v>
      </c>
      <c r="D17" s="11">
        <v>0.5</v>
      </c>
      <c r="E17" t="s">
        <v>34</v>
      </c>
      <c r="F17" t="s">
        <v>63</v>
      </c>
    </row>
    <row r="18">
      <c r="A18">
        <v>2</v>
      </c>
      <c r="B18" t="s">
        <v>112</v>
      </c>
      <c r="C18" t="s">
        <v>98</v>
      </c>
      <c r="D18" s="11">
        <v>0.06</v>
      </c>
      <c r="E18" t="s">
        <v>34</v>
      </c>
      <c r="F18" t="s">
        <v>57</v>
      </c>
    </row>
    <row r="19">
      <c r="A19">
        <v>2</v>
      </c>
      <c r="B19" t="s">
        <v>113</v>
      </c>
      <c r="C19" t="s">
        <v>98</v>
      </c>
      <c r="D19" s="11">
        <v>0.073</v>
      </c>
      <c r="E19" t="s">
        <v>34</v>
      </c>
      <c r="F19" t="s">
        <v>77</v>
      </c>
    </row>
    <row r="20">
      <c r="A20">
        <v>2</v>
      </c>
      <c r="B20" t="s">
        <v>114</v>
      </c>
      <c r="C20" t="s">
        <v>98</v>
      </c>
      <c r="D20" s="11">
        <v>0.007</v>
      </c>
      <c r="E20" t="s">
        <v>34</v>
      </c>
      <c r="F20" t="s">
        <v>49</v>
      </c>
    </row>
    <row r="21">
      <c r="A21">
        <v>1</v>
      </c>
      <c r="B21" t="s">
        <v>115</v>
      </c>
      <c r="C21" t="s">
        <v>98</v>
      </c>
      <c r="D21" s="11">
        <v>4</v>
      </c>
      <c r="E21" t="s">
        <v>34</v>
      </c>
      <c r="F21" t="s">
        <v>41</v>
      </c>
    </row>
    <row r="22">
      <c r="A22">
        <v>1</v>
      </c>
      <c r="B22" t="s">
        <v>116</v>
      </c>
      <c r="C22" t="s">
        <v>98</v>
      </c>
      <c r="D22" s="11">
        <v>1</v>
      </c>
      <c r="E22" t="s">
        <v>34</v>
      </c>
      <c r="F22" t="s">
        <v>72</v>
      </c>
    </row>
    <row r="23">
      <c r="A23">
        <v>1</v>
      </c>
      <c r="B23" t="s">
        <v>117</v>
      </c>
      <c r="C23" t="s">
        <v>98</v>
      </c>
      <c r="D23" s="11">
        <v>1</v>
      </c>
      <c r="E23" t="s">
        <v>34</v>
      </c>
      <c r="F23" t="s">
        <v>72</v>
      </c>
    </row>
    <row r="24">
      <c r="A24">
        <v>1</v>
      </c>
      <c r="B24" t="s">
        <v>116</v>
      </c>
      <c r="C24" t="s">
        <v>98</v>
      </c>
      <c r="D24" s="11">
        <v>4</v>
      </c>
      <c r="E24" t="s">
        <v>34</v>
      </c>
      <c r="F24" t="s">
        <v>72</v>
      </c>
    </row>
    <row r="25">
      <c r="A25">
        <v>1</v>
      </c>
      <c r="B25" t="s">
        <v>118</v>
      </c>
      <c r="C25" t="s">
        <v>98</v>
      </c>
      <c r="D25" s="11">
        <v>0.051</v>
      </c>
      <c r="E25" t="s">
        <v>34</v>
      </c>
      <c r="F25" t="s">
        <v>54</v>
      </c>
    </row>
    <row r="26">
      <c r="A26">
        <v>1</v>
      </c>
      <c r="B26" t="s">
        <v>119</v>
      </c>
      <c r="C26" t="s">
        <v>98</v>
      </c>
      <c r="D26" s="11">
        <v>5</v>
      </c>
      <c r="E26" t="s">
        <v>34</v>
      </c>
      <c r="F26" t="s">
        <v>80</v>
      </c>
    </row>
    <row r="27">
      <c r="A27">
        <v>1</v>
      </c>
      <c r="B27" t="s">
        <v>120</v>
      </c>
      <c r="C27" t="s">
        <v>93</v>
      </c>
      <c r="D27" s="11">
        <v>0.4</v>
      </c>
      <c r="E27" t="s">
        <v>34</v>
      </c>
      <c r="F27" t="s">
        <v>96</v>
      </c>
    </row>
    <row r="28">
      <c r="A28">
        <v>1</v>
      </c>
      <c r="B28" t="s">
        <v>121</v>
      </c>
      <c r="C28" t="s">
        <v>93</v>
      </c>
      <c r="D28" s="11">
        <v>12</v>
      </c>
      <c r="E28" t="s">
        <v>24</v>
      </c>
      <c r="F28" t="s">
        <v>122</v>
      </c>
    </row>
    <row r="29">
      <c r="A29">
        <v>2</v>
      </c>
      <c r="B29" t="s">
        <v>123</v>
      </c>
      <c r="C29" t="s">
        <v>98</v>
      </c>
      <c r="D29" s="11">
        <v>0.001</v>
      </c>
      <c r="E29" t="s">
        <v>34</v>
      </c>
      <c r="F29" t="s">
        <v>49</v>
      </c>
    </row>
    <row r="30">
      <c r="A30">
        <v>2</v>
      </c>
      <c r="B30" t="s">
        <v>124</v>
      </c>
      <c r="C30" t="s">
        <v>98</v>
      </c>
      <c r="D30" s="11">
        <v>0.455</v>
      </c>
      <c r="E30" t="s">
        <v>24</v>
      </c>
      <c r="F30" t="s">
        <v>46</v>
      </c>
    </row>
    <row r="31">
      <c r="A31">
        <v>1</v>
      </c>
      <c r="B31" t="s">
        <v>125</v>
      </c>
      <c r="C31" t="s">
        <v>98</v>
      </c>
      <c r="D31" s="11">
        <v>0.25</v>
      </c>
      <c r="E31" t="s">
        <v>34</v>
      </c>
      <c r="F31" t="s">
        <v>80</v>
      </c>
    </row>
    <row r="32">
      <c r="A32">
        <v>1</v>
      </c>
      <c r="B32" t="s">
        <v>126</v>
      </c>
      <c r="C32" t="s">
        <v>98</v>
      </c>
      <c r="D32" s="11">
        <v>0.015</v>
      </c>
      <c r="E32" t="s">
        <v>34</v>
      </c>
      <c r="F32" t="s">
        <v>57</v>
      </c>
    </row>
    <row r="33">
      <c r="A33">
        <v>1</v>
      </c>
      <c r="B33" t="s">
        <v>127</v>
      </c>
      <c r="C33" t="s">
        <v>98</v>
      </c>
      <c r="D33" s="11">
        <v>1</v>
      </c>
      <c r="E33" t="s">
        <v>34</v>
      </c>
      <c r="F3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134</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135</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135</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135</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136</v>
      </c>
      <c r="B14">
        <v>1</v>
      </c>
      <c r="C14" t="s">
        <v>137</v>
      </c>
      <c r="D14" t="s" s="14">
        <v>138</v>
      </c>
      <c r="E14" t="s" s="14"/>
      <c r="F14"/>
    </row>
    <row r="15">
      <c r="A15" t="s">
        <v>139</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140</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141</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142</v>
      </c>
      <c r="B4"/>
      <c r="C4"/>
      <c r="D4"/>
    </row>
    <row r="5">
      <c r="A5" t="s" s="17">
        <v>143</v>
      </c>
      <c r="B5" t="str" s="14">
        <f>Procedure!D2</f>
        <v>Mise en place du poste de travail — Vérifier les D.L.C., peser les denrées, sélectionner le matériel nécessaire. Laver et désinfecter le matériel et le poste de travail en suivant les protocoles.</v>
      </c>
      <c r="C5"/>
      <c r="D5"/>
    </row>
    <row r="6">
      <c r="A6" t="s" s="17">
        <v>144</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145</v>
      </c>
      <c r="C8" s="11">
        <f>'Besoins'!$B$2*1</f>
        <v>1</v>
      </c>
      <c r="D8" t="s">
        <v>34</v>
      </c>
    </row>
    <row r="9">
      <c r="A9"/>
      <c r="B9" t="str">
        <f>Besoins!B20</f>
        <v>CAROTTE France extra colis 12kg</v>
      </c>
      <c r="C9" s="11">
        <f>Besoins!E20</f>
        <v>1</v>
      </c>
      <c r="D9" t="str">
        <f>Besoins!F20</f>
        <v>kg</v>
      </c>
    </row>
    <row r="10">
      <c r="A10"/>
      <c r="B10" t="s">
        <v>146</v>
      </c>
      <c r="C10" s="11">
        <f>'Besoins'!$B$2*0.051</f>
        <v>0.051</v>
      </c>
      <c r="D10" t="s">
        <v>34</v>
      </c>
    </row>
    <row r="11">
      <c r="A11"/>
      <c r="B11" t="s">
        <v>147</v>
      </c>
      <c r="C11" s="11">
        <f>'Besoins'!$B$2*12</f>
        <v>12</v>
      </c>
      <c r="D11" t="s">
        <v>24</v>
      </c>
    </row>
    <row r="12">
      <c r="A12"/>
      <c r="B12" t="str">
        <f>Besoins!B9</f>
        <v>Lardons crus nature (non fumés)</v>
      </c>
      <c r="C12" s="11">
        <f>Besoins!E9</f>
        <v>4</v>
      </c>
      <c r="D12" t="str">
        <f>Besoins!F9</f>
        <v>kg</v>
      </c>
    </row>
    <row r="13">
      <c r="A13"/>
      <c r="B13" t="s">
        <v>145</v>
      </c>
      <c r="C13" s="11">
        <f>'Besoins'!$B$2*4</f>
        <v>4</v>
      </c>
      <c r="D13" t="s">
        <v>34</v>
      </c>
    </row>
    <row r="14">
      <c r="A14"/>
      <c r="B14" t="str">
        <f>Besoins!B25</f>
        <v>Tomates en dés surgelées IQF</v>
      </c>
      <c r="C14" s="11">
        <f>Besoins!E25</f>
        <v>5</v>
      </c>
      <c r="D14" t="str">
        <f>Besoins!F25</f>
        <v>kg</v>
      </c>
    </row>
    <row r="15">
      <c r="A15" t="s" s="17">
        <v>148</v>
      </c>
      <c r="B15" t="str" s="14">
        <f>Procedure!D4</f>
        <v>Marquer la cuisson du navarin — Marquer la cuisson du navarin en se référant à la fiche technique de fabrication au chapitre des viandes (navarin d'agneau base, sans garniture).</v>
      </c>
      <c r="C15"/>
      <c r="D15"/>
    </row>
    <row r="16">
      <c r="A16"/>
      <c r="B16" t="s">
        <v>149</v>
      </c>
      <c r="C16" s="11">
        <f>'Besoins'!$B$2*100</f>
        <v>100</v>
      </c>
      <c r="D16" t="s">
        <v>24</v>
      </c>
    </row>
    <row r="17">
      <c r="A17" t="s" s="17">
        <v>150</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151</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152</v>
      </c>
      <c r="C19" s="11">
        <f>'Besoins'!$B$2*0.4</f>
        <v>0.4</v>
      </c>
      <c r="D19" t="s">
        <v>34</v>
      </c>
    </row>
    <row r="20">
      <c r="A20"/>
      <c r="B20" t="s">
        <v>153</v>
      </c>
      <c r="C20" s="11">
        <f>'Besoins'!$B$2*0.25</f>
        <v>0.25</v>
      </c>
      <c r="D20" t="s">
        <v>34</v>
      </c>
    </row>
    <row r="21">
      <c r="A21"/>
      <c r="B21" t="s">
        <v>154</v>
      </c>
      <c r="C21" s="11">
        <f>'Besoins'!$B$2*0.015</f>
        <v>0.015</v>
      </c>
      <c r="D21" t="s">
        <v>34</v>
      </c>
    </row>
    <row r="22">
      <c r="A22" t="s" s="17">
        <v>155</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156</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11">
        <f>Besoins!E10</f>
        <v>4</v>
      </c>
      <c r="D24" t="str">
        <f>Besoins!F10</f>
        <v>kg</v>
      </c>
    </row>
    <row r="25">
      <c r="A25"/>
      <c r="B25" t="str">
        <f>Besoins!B7</f>
        <v>CHAPELURE</v>
      </c>
      <c r="C25" s="11">
        <f>Besoins!E7</f>
        <v>1</v>
      </c>
      <c r="D25" t="str">
        <f>Besoins!F7</f>
        <v>kg</v>
      </c>
    </row>
    <row r="26">
      <c r="A26" t="s" s="17">
        <v>157</v>
      </c>
      <c r="B26" t="str" s="14">
        <f>Procedure!D9</f>
        <v>Servir — Servir le cassoulet en prenant soin de mettre en évidence la viande du navarin, la saucisse ou le saucisson.</v>
      </c>
      <c r="C26"/>
      <c r="D26"/>
    </row>
    <row r="27">
      <c r="A27" t="s" s="17">
        <v>158</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159</v>
      </c>
      <c r="B29"/>
      <c r="C29"/>
      <c r="D29"/>
    </row>
    <row r="30">
      <c r="A30" t="s" s="17">
        <v>143</v>
      </c>
      <c r="B30" t="str" s="14">
        <f>Procedure!D11</f>
        <v>Mise en place du poste de travail — Vérifier les D.L.C., peser les denrées, sélectionner le matériel nécessaire. Laver et désinfecter le matériel et le poste de travail en suivant les protocoles.</v>
      </c>
      <c r="C30"/>
      <c r="D30"/>
    </row>
    <row r="31">
      <c r="A31" t="s" s="17">
        <v>144</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146</v>
      </c>
      <c r="C34" s="11">
        <f>'Besoins'!$B$2*0.051</f>
        <v>0.051</v>
      </c>
      <c r="D34" t="s">
        <v>34</v>
      </c>
    </row>
    <row r="35">
      <c r="A35"/>
      <c r="B35" t="s">
        <v>160</v>
      </c>
      <c r="C35" s="11">
        <f>'Besoins'!$B$2*12</f>
        <v>12</v>
      </c>
      <c r="D35" t="s">
        <v>38</v>
      </c>
    </row>
    <row r="36">
      <c r="A36"/>
      <c r="B36" t="s">
        <v>161</v>
      </c>
      <c r="C36" s="11">
        <f>'Besoins'!$B$2*1</f>
        <v>1</v>
      </c>
      <c r="D36" t="s">
        <v>24</v>
      </c>
    </row>
    <row r="37">
      <c r="A37" t="s" s="17">
        <v>148</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11">
        <f>Besoins!E19</f>
        <v>1</v>
      </c>
      <c r="D38" t="str">
        <f>Besoins!F19</f>
        <v>lt</v>
      </c>
    </row>
    <row r="39">
      <c r="A39"/>
      <c r="B39" t="s">
        <v>153</v>
      </c>
      <c r="C39" s="11">
        <f>'Besoins'!$B$2*0.2</f>
        <v>0.2</v>
      </c>
      <c r="D39" t="s">
        <v>34</v>
      </c>
    </row>
    <row r="40">
      <c r="A40"/>
      <c r="B40" t="str">
        <f>Besoins!B17</f>
        <v>Farine de blé T55</v>
      </c>
      <c r="C40" s="11">
        <f>Besoins!E17</f>
        <v>0.5</v>
      </c>
      <c r="D40" t="str">
        <f>Besoins!F17</f>
        <v>kg</v>
      </c>
    </row>
    <row r="41">
      <c r="A41"/>
      <c r="B41" t="s">
        <v>154</v>
      </c>
      <c r="C41" s="11">
        <f>'Besoins'!$B$2*0.06</f>
        <v>0.06</v>
      </c>
      <c r="D41" t="s">
        <v>34</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162</v>
      </c>
      <c r="B45"/>
      <c r="C45"/>
      <c r="D45"/>
    </row>
    <row r="46">
      <c r="A46" t="s" s="17">
        <v>143</v>
      </c>
      <c r="B46" t="str" s="14">
        <f>"[DISSOUDRE] "&amp;Procedure!D14</f>
        <v>[DISSOUDRE] Délayer la poudre dans l'eau froide en fouettant, puis porter à ébullition en remuant régulièrement.</v>
      </c>
      <c r="C46"/>
      <c r="D46"/>
    </row>
    <row r="47">
      <c r="A47"/>
      <c r="B47" t="str">
        <f>Besoins!B8</f>
        <v>Eau (robinet - moy. France 2026)</v>
      </c>
      <c r="C47" s="11">
        <f>Besoins!E8</f>
        <v>11.7</v>
      </c>
      <c r="D47" t="str">
        <f>Besoins!F8</f>
        <v>lt</v>
      </c>
    </row>
    <row r="48">
      <c r="A48"/>
      <c r="B48" t="str">
        <f>Besoins!B18</f>
        <v>Fonds Brun Lié (Knorr Professional)</v>
      </c>
      <c r="C48" s="11">
        <f>Besoins!E18</f>
        <v>0.3</v>
      </c>
      <c r="D48" t="str">
        <f>Besoins!F18</f>
        <v>kg</v>
      </c>
    </row>
    <row r="49">
      <c r="A49"/>
      <c r="B49"/>
      <c r="C49"/>
      <c r="D49"/>
    </row>
    <row r="50">
      <c r="A50" t="s" s="16">
        <v>163</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164</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2026-09-27T17:19:17Z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2026-09-27T17:19:17Z</dcterms:modified>
  <cp:revision>1</cp:revision>
</cp:coreProperties>
</file>