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AKA" sheetId="1" r:id="rId1"/>
    <sheet name="FARCE AGNEAU/TOMATE — BASE MOUS" sheetId="2" r:id="rId2"/>
    <sheet name="SAUCE BÉCHAMEL" sheetId="3" r:id="rId3"/>
    <sheet name="Fond brun de veau reconstitue (" sheetId="4" r:id="rId4"/>
    <sheet name="SAUCE TOMATE" sheetId="5" r:id="rId5"/>
    <sheet name="Concentré de tomate — boîte 5/1" sheetId="6" r:id="rId6"/>
    <sheet name="Fond Blanc de Veau" sheetId="7" r:id="rId7"/>
  </sheets>
</workbook>
</file>

<file path=xl/sharedStrings.xml><?xml version="1.0" encoding="utf-8"?>
<sst xmlns="http://schemas.openxmlformats.org/spreadsheetml/2006/main" count="87" uniqueCount="87">
  <si>
    <t>MOUSSAKA</t>
  </si>
  <si>
    <t>Annotations</t>
  </si>
  <si>
    <t>Quantité souhaitée</t>
  </si>
  <si>
    <t>pc</t>
  </si>
  <si>
    <t>référence : 100 pc</t>
  </si>
  <si>
    <t>MOUSSAKA  GRO_CDC_145</t>
  </si>
  <si>
    <t>Ingrédients</t>
  </si>
  <si>
    <t xml:space="preserve">    FARCE AGNEAU/TOMATE — BASE MOUSSAKA (TEXTE-FIDÈLE) — voir l'onglet "FARCE AGNEAU/TOMATE — BASE MOUS"</t>
  </si>
  <si>
    <t>lt</t>
  </si>
  <si>
    <t xml:space="preserve">    Aubergines grillees surgelees</t>
  </si>
  <si>
    <t>kg</t>
  </si>
  <si>
    <t xml:space="preserve">    SAUCE BÉCHAMEL — voir l'onglet "SAUCE BÉCHAMEL"</t>
  </si>
  <si>
    <t xml:space="preserve">    Emmental râpé vrac</t>
  </si>
  <si>
    <t xml:space="preserve">    SAUCE TOMATE — voir l'onglet "SAUCE TOMATE"</t>
  </si>
  <si>
    <t>1.</t>
  </si>
  <si>
    <t>2.</t>
  </si>
  <si>
    <t>3.</t>
  </si>
  <si>
    <t>Déconditionner et réserver — Déconditionnez les aubergines grillées surgelées, réservez au froid en attente d'utilisation.</t>
  </si>
  <si>
    <t>4.</t>
  </si>
  <si>
    <t>Éliminer et contrôler — Éliminez les aubergines abîmées ou non conformes, contrôlez la qualité avant montage.</t>
  </si>
  <si>
    <t>5.</t>
  </si>
  <si>
    <t>6.</t>
  </si>
  <si>
    <t>7.</t>
  </si>
  <si>
    <t>Terminer et cuire — Saupoudrez d'emmenthal râpé. Cuisez au four jusqu'à coloration et gratin doré. Stockez au froid positif en attente de service si nécessaire.</t>
  </si>
  <si>
    <t>8.</t>
  </si>
  <si>
    <t>Servir — Détaillez chaque bac en parts, dressez bien chaud.</t>
  </si>
  <si>
    <t>CUIS.web — Portage du CUIS Clipper de 1992 par Palika &amp; Bernard Vandendaele (créateur du moteur récursif d'origine)</t>
  </si>
  <si>
    <t>FARCE AGNEAU/TOMATE — BASE MOUSSAKA (TEXTE-FIDÈLE)</t>
  </si>
  <si>
    <t>Quantité totale à produire (cumulée)</t>
  </si>
  <si>
    <t>référence : 9 lt — lot unique couvrant tous les usages</t>
  </si>
  <si>
    <t>FARCE AGNEAU/TOMATE — BASE MOUSSAKA (TEXTE-FIDÈLE)  GRO-BOLO-D</t>
  </si>
  <si>
    <t xml:space="preserve">    Epaule d'agneau hachee</t>
  </si>
  <si>
    <t xml:space="preserve">    Oignons émincés surgelés</t>
  </si>
  <si>
    <t xml:space="preserve">    Ails pelés 4G</t>
  </si>
  <si>
    <t xml:space="preserve">    HUILE OLIVE (L) (conv.)</t>
  </si>
  <si>
    <t xml:space="preserve">    Fond brun de veau reconstitue (collectivite) — voir l'onglet "Fond brun de veau reconstitue ("</t>
  </si>
  <si>
    <t xml:space="preserve">    Sel fin de cuisine</t>
  </si>
  <si>
    <t xml:space="preserve">    Poivre noir moulu</t>
  </si>
  <si>
    <t>SAUCE BÉCHAMEL</t>
  </si>
  <si>
    <t>référence : 10 lt — lot unique couvrant tous les usages</t>
  </si>
  <si>
    <t>SAUCE BÉCHAMEL  GRO_CDC_200A</t>
  </si>
  <si>
    <t xml:space="preserve">    LAIT UHT demi écrémé France outre 10 litres</t>
  </si>
  <si>
    <t xml:space="preserve">    Noix de muscade moulue</t>
  </si>
  <si>
    <t xml:space="preserve">    Farine de blé T55</t>
  </si>
  <si>
    <t xml:space="preserve">    Beurre doux 82% MG plaquette</t>
  </si>
  <si>
    <t xml:space="preserve">    Poivre blanc moulu</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</si>
  <si>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</si>
  <si>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</si>
  <si>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</si>
  <si>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</si>
  <si>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</si>
  <si>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</si>
  <si>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</si>
  <si>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</si>
  <si>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Utilisée 2 fois dans cette fiche — lot unique, calculé pour couvrir tous les usages.</t>
  </si>
  <si>
    <t>SAUCE TOMATE  GRO_CDC_204</t>
  </si>
  <si>
    <t xml:space="preserve">    Concentré de tomate — boîte 5/1 (collectivité) — voir l'onglet "Concentré de tomate — boîte 5/1"</t>
  </si>
  <si>
    <t xml:space="preserve">    Fond Blanc de Veau — voir l'onglet "Fond Blanc de Veau"</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</si>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</sst>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B2*0.2</f>
        <v>20</v>
      </c>
      <c r="D7" t="s">
        <v>10</v>
      </c>
      <c r="E7" t="s" s="8"/>
    </row>
    <row r="8">
      <c r="A8"/>
      <c r="B8" t="s">
        <v>11</v>
      </c>
      <c r="C8" s="10">
        <f>B2*0.09</f>
        <v>9</v>
      </c>
      <c r="D8" t="s">
        <v>8</v>
      </c>
      <c r="E8" t="s" s="8"/>
    </row>
    <row r="9">
      <c r="A9"/>
      <c r="B9" t="s">
        <v>12</v>
      </c>
      <c r="C9" s="10">
        <f>B2*0.015</f>
        <v>1.5</v>
      </c>
      <c r="D9" t="s">
        <v>10</v>
      </c>
      <c r="E9" t="s" s="8"/>
    </row>
    <row r="10">
      <c r="A10"/>
      <c r="B10" t="s">
        <v>13</v>
      </c>
      <c r="C10" s="10">
        <f>B2*0.06</f>
        <v>6</v>
      </c>
      <c r="D10" t="s">
        <v>8</v>
      </c>
      <c r="E10" t="s" s="8"/>
    </row>
    <row r="11">
      <c r="A11"/>
      <c r="B11"/>
      <c r="C11"/>
      <c r="D11"/>
      <c r="E11" t="s" s="8"/>
    </row>
    <row r="12">
      <c r="A12" t="s" s="11">
        <v>14</v>
      </c>
      <c r="B12" t="inlineStr" s="12">
        <is>
          <t>Mise en place du poste de travail — Vérifiez les DLC, pesez et mesurez toutes les denrées, sélectionnez le matériel. Désinfectez le matériel et le poste de travail suivant les protocoles.</t>
        </is>
      </c>
      <c r="C12"/>
      <c r="D12"/>
      <c r="E12" t="s" s="8"/>
    </row>
    <row r="13">
      <c r="A13" t="s" s="11">
        <v>15</v>
      </c>
      <c r="B13" t="inlineStr" s="12">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C13"/>
      <c r="D13"/>
      <c r="E13" t="s" s="8"/>
    </row>
    <row r="14">
      <c r="A14" t="s" s="11">
        <v>16</v>
      </c>
      <c r="B14" t="s" s="12">
        <v>17</v>
      </c>
      <c r="C14"/>
      <c r="D14"/>
      <c r="E14" t="s" s="8"/>
    </row>
    <row r="15">
      <c r="A15"/>
      <c r="B15" t="s">
        <v>9</v>
      </c>
      <c r="C15" s="10">
        <f>B2*0.2</f>
        <v>20</v>
      </c>
      <c r="D15" t="s">
        <v>10</v>
      </c>
      <c r="E15" t="s" s="8"/>
    </row>
    <row r="16">
      <c r="A16" t="s" s="11">
        <v>18</v>
      </c>
      <c r="B16" t="s" s="12">
        <v>19</v>
      </c>
      <c r="C16"/>
      <c r="D16"/>
      <c r="E16" t="s" s="8"/>
    </row>
    <row r="17">
      <c r="A17" t="s" s="11">
        <v>20</v>
      </c>
      <c r="B17" t="inlineStr" s="12">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C17"/>
      <c r="D17"/>
      <c r="E17" t="s" s="8"/>
    </row>
    <row r="18">
      <c r="A18"/>
      <c r="B18" t="s">
        <v>7</v>
      </c>
      <c r="C18" s="10">
        <f>B2*0.09</f>
        <v>9</v>
      </c>
      <c r="D18" t="s">
        <v>8</v>
      </c>
      <c r="E18" t="s" s="8"/>
    </row>
    <row r="19">
      <c r="A19" t="s" s="11">
        <v>21</v>
      </c>
      <c r="B19" t="inlineStr" s="12">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C19"/>
      <c r="D19"/>
      <c r="E19" t="s" s="8"/>
    </row>
    <row r="20">
      <c r="A20"/>
      <c r="B20" t="s">
        <v>13</v>
      </c>
      <c r="C20" s="10">
        <f>B2*0.06</f>
        <v>6</v>
      </c>
      <c r="D20" t="s">
        <v>8</v>
      </c>
      <c r="E20" t="s" s="8"/>
    </row>
    <row r="21">
      <c r="A21"/>
      <c r="B21" t="s">
        <v>11</v>
      </c>
      <c r="C21" s="10">
        <f>B2*0.09</f>
        <v>9</v>
      </c>
      <c r="D21" t="s">
        <v>8</v>
      </c>
      <c r="E21" t="s" s="8"/>
    </row>
    <row r="22">
      <c r="A22" t="s" s="11">
        <v>22</v>
      </c>
      <c r="B22" t="s" s="12">
        <v>23</v>
      </c>
      <c r="C22"/>
      <c r="D22"/>
      <c r="E22" t="s" s="8"/>
    </row>
    <row r="23">
      <c r="A23"/>
      <c r="B23" t="s">
        <v>12</v>
      </c>
      <c r="C23" s="10">
        <f>B2*0.015</f>
        <v>1.5</v>
      </c>
      <c r="D23" t="s">
        <v>10</v>
      </c>
      <c r="E23" t="s" s="8"/>
    </row>
    <row r="24">
      <c r="A24" t="s" s="11">
        <v>24</v>
      </c>
      <c r="B24" t="s" s="12">
        <v>25</v>
      </c>
      <c r="C24"/>
      <c r="D24"/>
      <c r="E24" t="s" s="8"/>
    </row>
    <row r="25">
      <c r="A25" t="s" s="13">
        <v>26</v>
      </c>
      <c r="B25"/>
      <c r="C25"/>
      <c r="D25"/>
      <c r="E25" t="s" s="8"/>
    </row>
  </sheetData>
  <sheetProtection sheet="1" formatRows="0" formatColumns="0"/>
  <mergeCells count="11">
    <mergeCell ref="A1:D1"/>
    <mergeCell ref="A4:D4"/>
    <mergeCell ref="B12:D12"/>
    <mergeCell ref="B13:D13"/>
    <mergeCell ref="B14:D14"/>
    <mergeCell ref="B16:D16"/>
    <mergeCell ref="B17:D17"/>
    <mergeCell ref="B19:D19"/>
    <mergeCell ref="B22:D22"/>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9</v>
      </c>
      <c r="C2" t="s">
        <v>8</v>
      </c>
      <c r="D2" t="s" s="7">
        <v>29</v>
      </c>
      <c r="E2" t="s" s="8"/>
    </row>
    <row r="3">
      <c r="A3"/>
      <c r="B3"/>
      <c r="C3"/>
      <c r="D3"/>
      <c r="E3" t="s" s="8"/>
    </row>
    <row r="4">
      <c r="A4" t="s" s="9">
        <v>30</v>
      </c>
      <c r="B4"/>
      <c r="C4"/>
      <c r="D4"/>
      <c r="E4" t="s" s="8"/>
    </row>
    <row r="5">
      <c r="A5" t="s" s="4">
        <v>6</v>
      </c>
      <c r="B5"/>
      <c r="C5"/>
      <c r="D5"/>
      <c r="E5" t="s" s="8"/>
    </row>
    <row r="6">
      <c r="A6"/>
      <c r="B6" t="s">
        <v>31</v>
      </c>
      <c r="C6" s="10">
        <f>B2*1.7777777778</f>
        <v>16</v>
      </c>
      <c r="D6" t="s">
        <v>10</v>
      </c>
      <c r="E6" t="s" s="8"/>
    </row>
    <row r="7">
      <c r="A7"/>
      <c r="B7" t="s">
        <v>32</v>
      </c>
      <c r="C7" s="10">
        <f>B2*0.2777777778</f>
        <v>2.5</v>
      </c>
      <c r="D7" t="s">
        <v>10</v>
      </c>
      <c r="E7" t="s" s="8"/>
    </row>
    <row r="8">
      <c r="A8"/>
      <c r="B8" t="s">
        <v>33</v>
      </c>
      <c r="C8" s="10">
        <f>B2*0.0222222222</f>
        <v>0.2</v>
      </c>
      <c r="D8" t="s">
        <v>10</v>
      </c>
      <c r="E8" t="s" s="8"/>
    </row>
    <row r="9">
      <c r="A9"/>
      <c r="B9" t="s">
        <v>34</v>
      </c>
      <c r="C9" s="10">
        <f>B2*0.1111111111</f>
        <v>1</v>
      </c>
      <c r="D9" t="s">
        <v>8</v>
      </c>
      <c r="E9" t="s" s="8"/>
    </row>
    <row r="10">
      <c r="A10"/>
      <c r="B10" t="s">
        <v>35</v>
      </c>
      <c r="C10" s="10">
        <f>B2*0.3333333333</f>
        <v>3</v>
      </c>
      <c r="D10" t="s">
        <v>8</v>
      </c>
      <c r="E10" t="s" s="8"/>
    </row>
    <row r="11">
      <c r="A11"/>
      <c r="B11" t="s">
        <v>13</v>
      </c>
      <c r="C11" s="10">
        <f>B2*0.6666666667</f>
        <v>6</v>
      </c>
      <c r="D11" t="s">
        <v>8</v>
      </c>
      <c r="E11" t="s" s="8"/>
    </row>
    <row r="12">
      <c r="A12"/>
      <c r="B12" t="s">
        <v>36</v>
      </c>
      <c r="C12" s="10">
        <f>B2*0.0081111111</f>
        <v>0.073</v>
      </c>
      <c r="D12" t="s">
        <v>10</v>
      </c>
      <c r="E12" t="s" s="8"/>
    </row>
    <row r="13">
      <c r="A13"/>
      <c r="B13" t="s">
        <v>37</v>
      </c>
      <c r="C13" s="10">
        <f>B2*0.0007777778</f>
        <v>0.007</v>
      </c>
      <c r="D13" t="s">
        <v>10</v>
      </c>
      <c r="E13" t="s" s="8"/>
    </row>
    <row r="14">
      <c r="A14"/>
      <c r="B14"/>
      <c r="C14"/>
      <c r="D14"/>
      <c r="E14" t="s" s="8"/>
    </row>
    <row r="15">
      <c r="A15" t="s" s="11">
        <v>14</v>
      </c>
      <c r="B15" t="inlineStr" s="12">
        <is>
          <t>Mise en place du poste de travail — Vérifier les D.L.C., peser les denrées, sélectionner le matériel. Désinfecter le matériel et le poste de travail suivant les protocoles.</t>
        </is>
      </c>
      <c r="C15"/>
      <c r="D15"/>
      <c r="E15" t="s" s="8"/>
    </row>
    <row r="16">
      <c r="A16" t="s" s="11">
        <v>15</v>
      </c>
      <c r="B16" t="inlineStr" s="12">
        <is>
          <t>Préparations préliminaires — Déconditionner la viande d'agneau hachée suivant la procédure, réserver au froid. Élaborer le fond brun de veau lié à partir de fond déshydraté, en suivant les recommandations du fabricant.</t>
        </is>
      </c>
      <c r="C16"/>
      <c r="D16"/>
      <c r="E16" t="s" s="8"/>
    </row>
    <row r="17">
      <c r="A17"/>
      <c r="B17" t="s">
        <v>31</v>
      </c>
      <c r="C17" s="10">
        <f>B2*1.7777777778</f>
        <v>16</v>
      </c>
      <c r="D17" t="s">
        <v>10</v>
      </c>
      <c r="E17" t="s" s="8"/>
    </row>
    <row r="18">
      <c r="A18"/>
      <c r="B18" t="s">
        <v>35</v>
      </c>
      <c r="C18" s="10">
        <f>B2*0.3333333333</f>
        <v>3</v>
      </c>
      <c r="D18" t="s">
        <v>8</v>
      </c>
      <c r="E18" t="s" s="8"/>
    </row>
    <row r="19">
      <c r="A19" t="s" s="11">
        <v>16</v>
      </c>
      <c r="B19"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C19"/>
      <c r="D19"/>
      <c r="E19" t="s" s="8"/>
    </row>
    <row r="20">
      <c r="A20"/>
      <c r="B20" t="s">
        <v>32</v>
      </c>
      <c r="C20" s="10">
        <f>B2*0.2777777778</f>
        <v>2.5</v>
      </c>
      <c r="D20" t="s">
        <v>10</v>
      </c>
      <c r="E20" t="s" s="8"/>
    </row>
    <row r="21">
      <c r="A21"/>
      <c r="B21" t="s">
        <v>33</v>
      </c>
      <c r="C21" s="10">
        <f>B2*0.0222222222</f>
        <v>0.2</v>
      </c>
      <c r="D21" t="s">
        <v>10</v>
      </c>
      <c r="E21" t="s" s="8"/>
    </row>
    <row r="22">
      <c r="A22"/>
      <c r="B22" t="s">
        <v>34</v>
      </c>
      <c r="C22" s="10">
        <f>B2*0.1111111111</f>
        <v>1</v>
      </c>
      <c r="D22" t="s">
        <v>8</v>
      </c>
      <c r="E22" t="s" s="8"/>
    </row>
    <row r="23">
      <c r="A23"/>
      <c r="B23" t="s">
        <v>35</v>
      </c>
      <c r="C23" s="10">
        <f>B2*0.3333333333</f>
        <v>3</v>
      </c>
      <c r="D23" t="s">
        <v>8</v>
      </c>
      <c r="E23" t="s" s="8"/>
    </row>
    <row r="24">
      <c r="A24"/>
      <c r="B24" t="s">
        <v>13</v>
      </c>
      <c r="C24" s="10">
        <f>B2*0.6666666667</f>
        <v>6</v>
      </c>
      <c r="D24" t="s">
        <v>8</v>
      </c>
      <c r="E24" t="s" s="8"/>
    </row>
    <row r="25">
      <c r="A25"/>
      <c r="B25" t="s">
        <v>31</v>
      </c>
      <c r="C25" s="10">
        <f>B2*1.7777777778</f>
        <v>16</v>
      </c>
      <c r="D25" t="s">
        <v>10</v>
      </c>
      <c r="E25" t="s" s="8"/>
    </row>
    <row r="26">
      <c r="A26" t="s" s="11">
        <v>18</v>
      </c>
      <c r="B26" t="inlineStr" s="12">
        <is>
          <t>Finition — Rectifier l'assaisonnement. Contrôler la température suivant la procédure de fin de cuisson. Réserver au chaud en attente de montage (la farce sert à la couche centrale de la Moussaka, Fiche 145, en alternance avec les aubergines grillées).</t>
        </is>
      </c>
      <c r="C26"/>
      <c r="D26"/>
      <c r="E26" t="s" s="8"/>
    </row>
    <row r="27">
      <c r="A27"/>
      <c r="B27" t="s">
        <v>36</v>
      </c>
      <c r="C27" s="10">
        <f>B2*0.0081111111</f>
        <v>0.073</v>
      </c>
      <c r="D27" t="s">
        <v>10</v>
      </c>
      <c r="E27" t="s" s="8"/>
    </row>
    <row r="28">
      <c r="A28"/>
      <c r="B28" t="s">
        <v>37</v>
      </c>
      <c r="C28" s="10">
        <f>B2*0.0007777778</f>
        <v>0.007</v>
      </c>
      <c r="D28" t="s">
        <v>10</v>
      </c>
      <c r="E28" t="s" s="8"/>
    </row>
    <row r="29">
      <c r="A29" t="s" s="13">
        <v>26</v>
      </c>
      <c r="B29"/>
      <c r="C29"/>
      <c r="D29"/>
      <c r="E29" t="s" s="8"/>
    </row>
  </sheetData>
  <sheetProtection sheet="1" formatRows="0" formatColumns="0"/>
  <mergeCells count="7">
    <mergeCell ref="A1:D1"/>
    <mergeCell ref="A4:D4"/>
    <mergeCell ref="B15:D15"/>
    <mergeCell ref="B16:D16"/>
    <mergeCell ref="B19:D19"/>
    <mergeCell ref="B26:D26"/>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28</v>
      </c>
      <c r="B2" s="14">
        <v>9</v>
      </c>
      <c r="C2" t="s">
        <v>8</v>
      </c>
      <c r="D2" t="s" s="7">
        <v>39</v>
      </c>
      <c r="E2" t="s" s="8"/>
    </row>
    <row r="3">
      <c r="A3"/>
      <c r="B3"/>
      <c r="C3"/>
      <c r="D3"/>
      <c r="E3" t="s" s="8"/>
    </row>
    <row r="4">
      <c r="A4" t="s" s="9">
        <v>40</v>
      </c>
      <c r="B4"/>
      <c r="C4"/>
      <c r="D4"/>
      <c r="E4" t="s" s="8"/>
    </row>
    <row r="5">
      <c r="A5" t="s" s="4">
        <v>6</v>
      </c>
      <c r="B5"/>
      <c r="C5"/>
      <c r="D5"/>
      <c r="E5" t="s" s="8"/>
    </row>
    <row r="6">
      <c r="A6"/>
      <c r="B6" t="s">
        <v>41</v>
      </c>
      <c r="C6" s="10">
        <f>B2*1</f>
        <v>9</v>
      </c>
      <c r="D6" t="s">
        <v>8</v>
      </c>
      <c r="E6" t="s" s="8"/>
    </row>
    <row r="7">
      <c r="A7"/>
      <c r="B7" t="s">
        <v>42</v>
      </c>
      <c r="C7" s="10">
        <f>B2*0.0003</f>
        <v>0.0027</v>
      </c>
      <c r="D7" t="s">
        <v>10</v>
      </c>
      <c r="E7" t="s" s="8"/>
    </row>
    <row r="8">
      <c r="A8"/>
      <c r="B8" t="s">
        <v>43</v>
      </c>
      <c r="C8" s="10">
        <f>B2*0.065</f>
        <v>0.585</v>
      </c>
      <c r="D8" t="s">
        <v>10</v>
      </c>
      <c r="E8" t="s" s="8"/>
    </row>
    <row r="9">
      <c r="A9"/>
      <c r="B9" t="s">
        <v>44</v>
      </c>
      <c r="C9" s="10">
        <f>B2*0.065</f>
        <v>0.585</v>
      </c>
      <c r="D9" t="s">
        <v>10</v>
      </c>
      <c r="E9" t="s" s="8"/>
    </row>
    <row r="10">
      <c r="A10"/>
      <c r="B10" t="s">
        <v>36</v>
      </c>
      <c r="C10" s="10">
        <f>B2*0.01</f>
        <v>0.09</v>
      </c>
      <c r="D10" t="s">
        <v>10</v>
      </c>
      <c r="E10" t="s" s="8"/>
    </row>
    <row r="11">
      <c r="A11"/>
      <c r="B11" t="s">
        <v>45</v>
      </c>
      <c r="C11" s="10">
        <f>B2*0.0006</f>
        <v>0.0054</v>
      </c>
      <c r="D11" t="s">
        <v>10</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 Mettre en fonction le bain-marie.</t>
        </is>
      </c>
      <c r="C13"/>
      <c r="D13"/>
      <c r="E13" t="s" s="8"/>
    </row>
    <row r="14">
      <c r="A14" t="s" s="11">
        <v>15</v>
      </c>
      <c r="B14"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C14"/>
      <c r="D14"/>
      <c r="E14" t="s" s="8"/>
    </row>
    <row r="15">
      <c r="A15"/>
      <c r="B15" t="s">
        <v>41</v>
      </c>
      <c r="C15" s="10">
        <f>B2*1</f>
        <v>9</v>
      </c>
      <c r="D15" t="s">
        <v>8</v>
      </c>
      <c r="E15" t="s" s="8"/>
    </row>
    <row r="16">
      <c r="A16"/>
      <c r="B16" t="s">
        <v>42</v>
      </c>
      <c r="C16" s="10">
        <f>B2*0.0003</f>
        <v>0.0027</v>
      </c>
      <c r="D16" t="s">
        <v>10</v>
      </c>
      <c r="E16" t="s" s="8"/>
    </row>
    <row r="17">
      <c r="A17"/>
      <c r="B17" t="s">
        <v>43</v>
      </c>
      <c r="C17" s="10">
        <f>B2*0.065</f>
        <v>0.585</v>
      </c>
      <c r="D17" t="s">
        <v>10</v>
      </c>
      <c r="E17" t="s" s="8"/>
    </row>
    <row r="18">
      <c r="A18"/>
      <c r="B18" t="s">
        <v>44</v>
      </c>
      <c r="C18" s="10">
        <f>B2*0.065</f>
        <v>0.585</v>
      </c>
      <c r="D18" t="s">
        <v>10</v>
      </c>
      <c r="E18" t="s" s="8"/>
    </row>
    <row r="19">
      <c r="A19"/>
      <c r="B19" t="s">
        <v>36</v>
      </c>
      <c r="C19" s="10">
        <f>B2*0.01</f>
        <v>0.09</v>
      </c>
      <c r="D19" t="s">
        <v>10</v>
      </c>
      <c r="E19" t="s" s="8"/>
    </row>
    <row r="20">
      <c r="A20"/>
      <c r="B20" t="s">
        <v>45</v>
      </c>
      <c r="C20" s="10">
        <f>B2*0.0006</f>
        <v>0.0054</v>
      </c>
      <c r="D20" t="s">
        <v>10</v>
      </c>
      <c r="E20" t="s" s="8"/>
    </row>
    <row r="21">
      <c r="A21" t="s" s="11">
        <v>16</v>
      </c>
      <c r="B21"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C21"/>
      <c r="D21"/>
      <c r="E21" t="s" s="8"/>
    </row>
    <row r="22">
      <c r="A22"/>
      <c r="B22" t="s">
        <v>41</v>
      </c>
      <c r="C22" s="10">
        <f>B2*1</f>
        <v>9</v>
      </c>
      <c r="D22" t="s">
        <v>8</v>
      </c>
      <c r="E22" t="s" s="8"/>
    </row>
    <row r="23">
      <c r="A23" t="s" s="11">
        <v>18</v>
      </c>
      <c r="B23"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C23"/>
      <c r="D23"/>
      <c r="E23" t="s" s="8"/>
    </row>
    <row r="24">
      <c r="A24" t="s" s="13">
        <v>26</v>
      </c>
      <c r="B24"/>
      <c r="C24"/>
      <c r="D24"/>
      <c r="E24" t="s" s="8"/>
    </row>
  </sheetData>
  <sheetProtection sheet="1" formatRows="0" formatColumns="0"/>
  <mergeCells count="7">
    <mergeCell ref="A1:D1"/>
    <mergeCell ref="A4:D4"/>
    <mergeCell ref="B13:D13"/>
    <mergeCell ref="B14:D14"/>
    <mergeCell ref="B21:D21"/>
    <mergeCell ref="B23:D23"/>
    <mergeCell ref="A24:D24"/>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28</v>
      </c>
      <c r="B2" s="14">
        <v>3</v>
      </c>
      <c r="C2" t="s">
        <v>8</v>
      </c>
      <c r="D2" t="s" s="7">
        <v>47</v>
      </c>
      <c r="E2" t="s" s="8"/>
    </row>
    <row r="3">
      <c r="A3"/>
      <c r="B3"/>
      <c r="C3"/>
      <c r="D3"/>
      <c r="E3" t="s" s="8"/>
    </row>
    <row r="4">
      <c r="A4" t="s" s="9">
        <v>48</v>
      </c>
      <c r="B4"/>
      <c r="C4"/>
      <c r="D4"/>
      <c r="E4" t="s" s="8"/>
    </row>
    <row r="5">
      <c r="A5" t="s" s="4">
        <v>6</v>
      </c>
      <c r="B5"/>
      <c r="C5"/>
      <c r="D5"/>
      <c r="E5" t="s" s="8"/>
    </row>
    <row r="6">
      <c r="A6"/>
      <c r="B6" t="s">
        <v>49</v>
      </c>
      <c r="C6" s="10">
        <f>B2*0.975</f>
        <v>2.925</v>
      </c>
      <c r="D6" t="s">
        <v>8</v>
      </c>
      <c r="E6" t="s" s="8"/>
    </row>
    <row r="7">
      <c r="A7"/>
      <c r="B7" t="s">
        <v>50</v>
      </c>
      <c r="C7" s="10">
        <f>B2*0.025</f>
        <v>0.075</v>
      </c>
      <c r="D7" t="s">
        <v>10</v>
      </c>
      <c r="E7" t="s" s="8"/>
    </row>
    <row r="8">
      <c r="A8"/>
      <c r="B8"/>
      <c r="C8"/>
      <c r="D8"/>
      <c r="E8" t="s" s="8"/>
    </row>
    <row r="9">
      <c r="A9" t="s" s="11">
        <v>14</v>
      </c>
      <c r="B9" t="s" s="12">
        <v>51</v>
      </c>
      <c r="C9"/>
      <c r="D9"/>
      <c r="E9" t="s" s="8"/>
    </row>
    <row r="10">
      <c r="A10"/>
      <c r="B10" t="s">
        <v>49</v>
      </c>
      <c r="C10" s="10">
        <f>B2*0.975</f>
        <v>2.925</v>
      </c>
      <c r="D10" t="s">
        <v>8</v>
      </c>
      <c r="E10" t="s" s="8"/>
    </row>
    <row r="11">
      <c r="A11"/>
      <c r="B11" t="s">
        <v>50</v>
      </c>
      <c r="C11" s="10">
        <f>B2*0.025</f>
        <v>0.075</v>
      </c>
      <c r="D11" t="s">
        <v>10</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28</v>
      </c>
      <c r="B2" s="14">
        <v>12</v>
      </c>
      <c r="C2" t="s">
        <v>8</v>
      </c>
      <c r="D2" t="s" s="7">
        <v>53</v>
      </c>
      <c r="E2" t="s" s="8"/>
    </row>
    <row r="3">
      <c r="A3" t="s" s="3">
        <v>54</v>
      </c>
      <c r="B3"/>
      <c r="C3"/>
      <c r="D3"/>
      <c r="E3" t="s" s="8"/>
    </row>
    <row r="4">
      <c r="A4"/>
      <c r="B4"/>
      <c r="C4"/>
      <c r="D4"/>
      <c r="E4" t="s" s="8"/>
    </row>
    <row r="5">
      <c r="A5" t="s" s="9">
        <v>55</v>
      </c>
      <c r="B5"/>
      <c r="C5"/>
      <c r="D5"/>
      <c r="E5" t="s" s="8"/>
    </row>
    <row r="6">
      <c r="A6" t="s" s="4">
        <v>6</v>
      </c>
      <c r="B6"/>
      <c r="C6"/>
      <c r="D6"/>
      <c r="E6" t="s" s="8"/>
    </row>
    <row r="7">
      <c r="A7"/>
      <c r="B7" t="s">
        <v>56</v>
      </c>
      <c r="C7" s="10">
        <f>B2*0.4588235294</f>
        <v>5.505882</v>
      </c>
      <c r="D7" t="s">
        <v>10</v>
      </c>
      <c r="E7" t="s" s="8"/>
    </row>
    <row r="8">
      <c r="A8"/>
      <c r="B8" t="s">
        <v>57</v>
      </c>
      <c r="C8" s="10">
        <f>B2*0.7058823529</f>
        <v>8.470588</v>
      </c>
      <c r="D8" t="s">
        <v>8</v>
      </c>
      <c r="E8" t="s" s="8"/>
    </row>
    <row r="9">
      <c r="A9"/>
      <c r="B9" t="s">
        <v>32</v>
      </c>
      <c r="C9" s="10">
        <f>B2*0.1764705882</f>
        <v>2.117647</v>
      </c>
      <c r="D9" t="s">
        <v>10</v>
      </c>
      <c r="E9" t="s" s="8"/>
    </row>
    <row r="10">
      <c r="A10"/>
      <c r="B10" t="s">
        <v>43</v>
      </c>
      <c r="C10" s="10">
        <f>B2*0.0235294118</f>
        <v>0.282353</v>
      </c>
      <c r="D10" t="s">
        <v>10</v>
      </c>
      <c r="E10" t="s" s="8"/>
    </row>
    <row r="11">
      <c r="A11"/>
      <c r="B11" t="s">
        <v>58</v>
      </c>
      <c r="C11" s="10">
        <f>B2*0.0588235294</f>
        <v>0.705882</v>
      </c>
      <c r="D11" t="s">
        <v>10</v>
      </c>
      <c r="E11" t="s" s="8"/>
    </row>
    <row r="12">
      <c r="A12"/>
      <c r="B12" t="s">
        <v>59</v>
      </c>
      <c r="C12" s="10">
        <f>B2*0.0017647059</f>
        <v>0.021176</v>
      </c>
      <c r="D12" t="s">
        <v>10</v>
      </c>
      <c r="E12" t="s" s="8"/>
    </row>
    <row r="13">
      <c r="A13"/>
      <c r="B13" t="s">
        <v>33</v>
      </c>
      <c r="C13" s="10">
        <f>B2*0.0235294118</f>
        <v>0.282353</v>
      </c>
      <c r="D13" t="s">
        <v>10</v>
      </c>
      <c r="E13" t="s" s="8"/>
    </row>
    <row r="14">
      <c r="A14"/>
      <c r="B14" t="s">
        <v>60</v>
      </c>
      <c r="C14" s="10">
        <f>B2*0.0117647059</f>
        <v>0.141176</v>
      </c>
      <c r="D14" t="s">
        <v>10</v>
      </c>
      <c r="E14" t="s" s="8"/>
    </row>
    <row r="15">
      <c r="A15"/>
      <c r="B15" t="s">
        <v>36</v>
      </c>
      <c r="C15" s="10">
        <f>B2*0.0035294118</f>
        <v>0.042353</v>
      </c>
      <c r="D15" t="s">
        <v>10</v>
      </c>
      <c r="E15" t="s" s="8"/>
    </row>
    <row r="16">
      <c r="A16"/>
      <c r="B16" t="s">
        <v>37</v>
      </c>
      <c r="C16" s="10">
        <f>B2*0.0011764706</f>
        <v>0.014118</v>
      </c>
      <c r="D16" t="s">
        <v>10</v>
      </c>
      <c r="E16" t="s" s="8"/>
    </row>
    <row r="17">
      <c r="A17"/>
      <c r="B17"/>
      <c r="C17"/>
      <c r="D17"/>
      <c r="E17" t="s" s="8"/>
    </row>
    <row r="18">
      <c r="A18" t="s" s="11">
        <v>14</v>
      </c>
      <c r="B18" t="inlineStr" s="12">
        <is>
          <t>Mise en place du poste de travail — Vérifier les D.L.C., peser les denrées, sélectionner le matériel. Désinfecter le matériel et le poste de travail suivant les protocoles.</t>
        </is>
      </c>
      <c r="C18"/>
      <c r="D18"/>
      <c r="E18" t="s" s="8"/>
    </row>
    <row r="19">
      <c r="A19" t="s" s="11">
        <v>15</v>
      </c>
      <c r="B19"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9"/>
      <c r="D19"/>
      <c r="E19" t="s" s="8"/>
    </row>
    <row r="20">
      <c r="A20"/>
      <c r="B20" t="s">
        <v>57</v>
      </c>
      <c r="C20" s="10">
        <f>B2*0.7058823529</f>
        <v>8.470588</v>
      </c>
      <c r="D20" t="s">
        <v>8</v>
      </c>
      <c r="E20" t="s" s="8"/>
    </row>
    <row r="21">
      <c r="A21"/>
      <c r="B21" t="s">
        <v>56</v>
      </c>
      <c r="C21" s="10">
        <f>B2*0.4588235294</f>
        <v>5.505882</v>
      </c>
      <c r="D21" t="s">
        <v>10</v>
      </c>
      <c r="E21" t="s" s="8"/>
    </row>
    <row r="22">
      <c r="A22" t="s" s="11">
        <v>16</v>
      </c>
      <c r="B22"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2"/>
      <c r="D22"/>
      <c r="E22" t="s" s="8"/>
    </row>
    <row r="23">
      <c r="A23"/>
      <c r="B23" t="s">
        <v>32</v>
      </c>
      <c r="C23" s="10">
        <f>B2*0.1764705882</f>
        <v>2.117647</v>
      </c>
      <c r="D23" t="s">
        <v>10</v>
      </c>
      <c r="E23" t="s" s="8"/>
    </row>
    <row r="24">
      <c r="A24"/>
      <c r="B24" t="s">
        <v>43</v>
      </c>
      <c r="C24" s="10">
        <f>B2*0.0235294118</f>
        <v>0.282353</v>
      </c>
      <c r="D24" t="s">
        <v>10</v>
      </c>
      <c r="E24" t="s" s="8"/>
    </row>
    <row r="25">
      <c r="A25"/>
      <c r="B25" t="s">
        <v>58</v>
      </c>
      <c r="C25" s="10">
        <f>B2*0.0588235294</f>
        <v>0.705882</v>
      </c>
      <c r="D25" t="s">
        <v>10</v>
      </c>
      <c r="E25" t="s" s="8"/>
    </row>
    <row r="26">
      <c r="A26"/>
      <c r="B26" t="s">
        <v>59</v>
      </c>
      <c r="C26" s="10">
        <f>B2*0.0017647059</f>
        <v>0.021176</v>
      </c>
      <c r="D26" t="s">
        <v>10</v>
      </c>
      <c r="E26" t="s" s="8"/>
    </row>
    <row r="27">
      <c r="A27"/>
      <c r="B27" t="s">
        <v>33</v>
      </c>
      <c r="C27" s="10">
        <f>B2*0.0235294118</f>
        <v>0.282353</v>
      </c>
      <c r="D27" t="s">
        <v>10</v>
      </c>
      <c r="E27" t="s" s="8"/>
    </row>
    <row r="28">
      <c r="A28"/>
      <c r="B28" t="s">
        <v>60</v>
      </c>
      <c r="C28" s="10">
        <f>B2*0.0117647059</f>
        <v>0.141176</v>
      </c>
      <c r="D28" t="s">
        <v>10</v>
      </c>
      <c r="E28" t="s" s="8"/>
    </row>
    <row r="29">
      <c r="A29"/>
      <c r="B29" t="s">
        <v>36</v>
      </c>
      <c r="C29" s="10">
        <f>B2*0.0035294118</f>
        <v>0.042353</v>
      </c>
      <c r="D29" t="s">
        <v>10</v>
      </c>
      <c r="E29" t="s" s="8"/>
    </row>
    <row r="30">
      <c r="A30"/>
      <c r="B30" t="s">
        <v>37</v>
      </c>
      <c r="C30" s="10">
        <f>B2*0.0011764706</f>
        <v>0.014118</v>
      </c>
      <c r="D30" t="s">
        <v>10</v>
      </c>
      <c r="E30" t="s" s="8"/>
    </row>
    <row r="31">
      <c r="A31" t="s" s="11">
        <v>18</v>
      </c>
      <c r="B31" t="inlineStr" s="12">
        <is>
          <t>Suggestions — Cette sauce tomate de base peut être aromatisée avec du basilic, de l'origan, de la fleur de thym, etc. Monter au beurre. Elle peut être ajoutée à un fond de cuisson ou à une autre sauce.</t>
        </is>
      </c>
      <c r="C31"/>
      <c r="D31"/>
      <c r="E31" t="s" s="8"/>
    </row>
    <row r="32">
      <c r="A32" t="s" s="13">
        <v>26</v>
      </c>
      <c r="B32"/>
      <c r="C32"/>
      <c r="D32"/>
      <c r="E32" t="s" s="8"/>
    </row>
  </sheetData>
  <sheetProtection sheet="1" formatRows="0" formatColumns="0"/>
  <mergeCells count="8">
    <mergeCell ref="A1:D1"/>
    <mergeCell ref="A3:D3"/>
    <mergeCell ref="A5:D5"/>
    <mergeCell ref="B18:D18"/>
    <mergeCell ref="B19:D19"/>
    <mergeCell ref="B22:D22"/>
    <mergeCell ref="B31:D31"/>
    <mergeCell ref="A32:D3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28</v>
      </c>
      <c r="B2" s="14">
        <v>5.505882</v>
      </c>
      <c r="C2" t="s">
        <v>10</v>
      </c>
      <c r="D2" t="s" s="7">
        <v>62</v>
      </c>
      <c r="E2" t="s" s="8"/>
    </row>
    <row r="3">
      <c r="A3" t="s" s="3">
        <v>54</v>
      </c>
      <c r="B3"/>
      <c r="C3"/>
      <c r="D3"/>
      <c r="E3" t="s" s="8"/>
    </row>
    <row r="4">
      <c r="A4"/>
      <c r="B4"/>
      <c r="C4"/>
      <c r="D4"/>
      <c r="E4" t="s" s="8"/>
    </row>
    <row r="5">
      <c r="A5" t="s" s="9">
        <v>63</v>
      </c>
      <c r="B5"/>
      <c r="C5"/>
      <c r="D5"/>
      <c r="E5" t="s" s="8"/>
    </row>
    <row r="6">
      <c r="A6" t="s" s="4">
        <v>6</v>
      </c>
      <c r="B6"/>
      <c r="C6"/>
      <c r="D6"/>
      <c r="E6" t="s" s="8"/>
    </row>
    <row r="7">
      <c r="A7"/>
      <c r="B7" t="s">
        <v>64</v>
      </c>
      <c r="C7" s="10">
        <f>B2*0.2222222222</f>
        <v>1.223529</v>
      </c>
      <c r="D7" t="s">
        <v>3</v>
      </c>
      <c r="E7" t="s" s="8"/>
    </row>
    <row r="8">
      <c r="A8"/>
      <c r="B8"/>
      <c r="C8"/>
      <c r="D8"/>
      <c r="E8" t="s" s="8"/>
    </row>
    <row r="9">
      <c r="A9"/>
      <c r="B9"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9"/>
      <c r="D9"/>
      <c r="E9" t="s" s="8"/>
    </row>
    <row r="10">
      <c r="A10" t="s" s="13">
        <v>26</v>
      </c>
      <c r="B10"/>
      <c r="C10"/>
      <c r="D10"/>
      <c r="E10" t="s" s="8"/>
    </row>
  </sheetData>
  <sheetProtection sheet="1" formatRows="0" formatColumns="0"/>
  <mergeCells count="5">
    <mergeCell ref="A1:D1"/>
    <mergeCell ref="A3:D3"/>
    <mergeCell ref="A5:D5"/>
    <mergeCell ref="B9:D9"/>
    <mergeCell ref="A10:D1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28</v>
      </c>
      <c r="B2" s="14">
        <v>8.470588</v>
      </c>
      <c r="C2" t="s">
        <v>8</v>
      </c>
      <c r="D2" t="s" s="7">
        <v>66</v>
      </c>
      <c r="E2" t="s" s="8"/>
    </row>
    <row r="3">
      <c r="A3" t="s" s="3">
        <v>54</v>
      </c>
      <c r="B3"/>
      <c r="C3"/>
      <c r="D3"/>
      <c r="E3" t="s" s="8"/>
    </row>
    <row r="4">
      <c r="A4"/>
      <c r="B4"/>
      <c r="C4"/>
      <c r="D4"/>
      <c r="E4" t="s" s="8"/>
    </row>
    <row r="5">
      <c r="A5" t="s" s="9">
        <v>67</v>
      </c>
      <c r="B5"/>
      <c r="C5"/>
      <c r="D5"/>
      <c r="E5" t="s" s="8"/>
    </row>
    <row r="6">
      <c r="A6" t="s" s="4">
        <v>6</v>
      </c>
      <c r="B6"/>
      <c r="C6"/>
      <c r="D6"/>
      <c r="E6" t="s" s="8"/>
    </row>
    <row r="7">
      <c r="A7"/>
      <c r="B7" t="s">
        <v>49</v>
      </c>
      <c r="C7" s="10">
        <f>B2*1</f>
        <v>8.470588</v>
      </c>
      <c r="D7" t="s">
        <v>8</v>
      </c>
      <c r="E7" t="s" s="8"/>
    </row>
    <row r="8">
      <c r="A8"/>
      <c r="B8" t="s">
        <v>68</v>
      </c>
      <c r="C8" s="10">
        <f>B2*0.1333333333</f>
        <v>1.129412</v>
      </c>
      <c r="D8" t="s">
        <v>10</v>
      </c>
      <c r="E8" t="s" s="8"/>
    </row>
    <row r="9">
      <c r="A9"/>
      <c r="B9" t="s">
        <v>69</v>
      </c>
      <c r="C9" s="10">
        <f>B2*0.1333333333</f>
        <v>1.129412</v>
      </c>
      <c r="D9" t="s">
        <v>10</v>
      </c>
      <c r="E9" t="s" s="8"/>
    </row>
    <row r="10">
      <c r="A10"/>
      <c r="B10" t="s">
        <v>70</v>
      </c>
      <c r="C10" s="10">
        <f>B2*0.1333333333</f>
        <v>1.129412</v>
      </c>
      <c r="D10" t="s">
        <v>10</v>
      </c>
      <c r="E10" t="s" s="8"/>
    </row>
    <row r="11">
      <c r="A11"/>
      <c r="B11" t="s">
        <v>71</v>
      </c>
      <c r="C11" s="10">
        <f>B2*0.0133333333</f>
        <v>0.112941</v>
      </c>
      <c r="D11" t="s">
        <v>10</v>
      </c>
      <c r="E11" t="s" s="8"/>
    </row>
    <row r="12">
      <c r="A12"/>
      <c r="B12" t="s">
        <v>72</v>
      </c>
      <c r="C12" s="10">
        <f>B2*0.0133333333</f>
        <v>0.112941</v>
      </c>
      <c r="D12" t="s">
        <v>10</v>
      </c>
      <c r="E12" t="s" s="8"/>
    </row>
    <row r="13">
      <c r="A13"/>
      <c r="B13" t="s">
        <v>73</v>
      </c>
      <c r="C13" s="10">
        <f>B2*0.0266666667</f>
        <v>0.225882</v>
      </c>
      <c r="D13" t="s">
        <v>10</v>
      </c>
      <c r="E13" t="s" s="8"/>
    </row>
    <row r="14">
      <c r="A14"/>
      <c r="B14" t="s">
        <v>74</v>
      </c>
      <c r="C14" s="10">
        <f>B2*0.0106666667</f>
        <v>0.090353</v>
      </c>
      <c r="D14" t="s">
        <v>10</v>
      </c>
      <c r="E14" t="s" s="8"/>
    </row>
    <row r="15">
      <c r="A15"/>
      <c r="B15" t="s">
        <v>75</v>
      </c>
      <c r="C15" s="10">
        <f>B2*0.0001333333</f>
        <v>0.001129</v>
      </c>
      <c r="D15" t="s">
        <v>10</v>
      </c>
      <c r="E15" t="s" s="8"/>
    </row>
    <row r="16">
      <c r="A16"/>
      <c r="B16" t="s">
        <v>37</v>
      </c>
      <c r="C16" s="10">
        <f>B2*0.0001333333</f>
        <v>0.001129</v>
      </c>
      <c r="D16" t="s">
        <v>10</v>
      </c>
      <c r="E16" t="s" s="8"/>
    </row>
    <row r="17">
      <c r="A17"/>
      <c r="B17" t="s">
        <v>36</v>
      </c>
      <c r="C17" s="10">
        <f>B2*0.0001333333</f>
        <v>0.001129</v>
      </c>
      <c r="D17" t="s">
        <v>10</v>
      </c>
      <c r="E17" t="s" s="8"/>
    </row>
    <row r="18">
      <c r="A18"/>
      <c r="B18"/>
      <c r="C18"/>
      <c r="D18"/>
      <c r="E18" t="s" s="8"/>
    </row>
    <row r="19">
      <c r="A19" t="s" s="11">
        <v>14</v>
      </c>
      <c r="B19" t="s" s="12">
        <v>76</v>
      </c>
      <c r="C19"/>
      <c r="D19"/>
      <c r="E19" t="s" s="8"/>
    </row>
    <row r="20">
      <c r="A20"/>
      <c r="B20" t="s" s="3">
        <v>77</v>
      </c>
      <c r="C20"/>
      <c r="D20"/>
      <c r="E20" t="s" s="8"/>
    </row>
    <row r="21">
      <c r="A21" t="s" s="11">
        <v>15</v>
      </c>
      <c r="B21" t="s" s="12">
        <v>78</v>
      </c>
      <c r="C21"/>
      <c r="D21"/>
      <c r="E21" t="s" s="8"/>
    </row>
    <row r="22">
      <c r="A22"/>
      <c r="B22" t="s" s="3">
        <v>79</v>
      </c>
      <c r="C22"/>
      <c r="D22"/>
      <c r="E22" t="s" s="8"/>
    </row>
    <row r="23">
      <c r="A23" t="s" s="11">
        <v>16</v>
      </c>
      <c r="B23" t="s" s="12">
        <v>80</v>
      </c>
      <c r="C23"/>
      <c r="D23"/>
      <c r="E23" t="s" s="8"/>
    </row>
    <row r="24">
      <c r="A24"/>
      <c r="B24" t="s" s="3">
        <v>81</v>
      </c>
      <c r="C24"/>
      <c r="D24"/>
      <c r="E24" t="s" s="8"/>
    </row>
    <row r="25">
      <c r="A25" t="s" s="11">
        <v>18</v>
      </c>
      <c r="B25" t="s" s="12">
        <v>82</v>
      </c>
      <c r="C25"/>
      <c r="D25"/>
      <c r="E25" t="s" s="8"/>
    </row>
    <row r="26">
      <c r="A26"/>
      <c r="B26" t="s" s="3">
        <v>83</v>
      </c>
      <c r="C26"/>
      <c r="D26"/>
      <c r="E26" t="s" s="8"/>
    </row>
    <row r="27">
      <c r="A27" t="s" s="11">
        <v>20</v>
      </c>
      <c r="B27" t="s" s="12">
        <v>84</v>
      </c>
      <c r="C27"/>
      <c r="D27"/>
      <c r="E27" t="s" s="8"/>
    </row>
    <row r="28">
      <c r="A28"/>
      <c r="B28" t="s" s="3">
        <v>85</v>
      </c>
      <c r="C28"/>
      <c r="D28"/>
      <c r="E28" t="s" s="8"/>
    </row>
    <row r="29">
      <c r="A29" t="s" s="11">
        <v>21</v>
      </c>
      <c r="B29" t="s" s="12">
        <v>86</v>
      </c>
      <c r="C29"/>
      <c r="D29"/>
      <c r="E29" t="s" s="8"/>
    </row>
    <row r="30">
      <c r="A30" t="s" s="13">
        <v>26</v>
      </c>
      <c r="B30"/>
      <c r="C30"/>
      <c r="D30"/>
      <c r="E30" t="s" s="8"/>
    </row>
  </sheetData>
  <sheetProtection sheet="1" formatRows="0" formatColumns="0"/>
  <mergeCells count="15">
    <mergeCell ref="A1:D1"/>
    <mergeCell ref="A3:D3"/>
    <mergeCell ref="A5:D5"/>
    <mergeCell ref="B19:D19"/>
    <mergeCell ref="B20:D20"/>
    <mergeCell ref="B21:D21"/>
    <mergeCell ref="B22:D22"/>
    <mergeCell ref="B23:D23"/>
    <mergeCell ref="B24:D24"/>
    <mergeCell ref="B25:D25"/>
    <mergeCell ref="B26:D26"/>
    <mergeCell ref="B27:D27"/>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2026-09-23T18:59:55Z</dcterms:created>
  <dc:title>MOUSSAKA</dc:title>
  <dc:subject/>
  <dc:creator>CUIS.web</dc:creator>
  <cp:lastModifiedBy/>
  <cp:keywords/>
  <dc:description>Export automatique — moteur récursif d'origine : Bernard Vandendaele</dc:description>
  <cp:category/>
  <dc:language>en-US</dc:language>
  <dcterms:modified xsi:type="dcterms:W3CDTF">2026-09-23T18:59:55Z</dcterms:modified>
  <cp:revision>1</cp:revision>
</cp:coreProperties>
</file>