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<sst xmlns="http://schemas.openxmlformats.org/spreadsheetml/2006/main" count="122" uniqueCount="122">
  <si>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</si>
  <si>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</si>
  <si>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STEAK, SAUCE AU POIVRE</t>
  </si>
  <si>
    <t>Code</t>
  </si>
  <si>
    <t>GRO_CDC_138A</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</si>
  <si>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</si>
  <si>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</si>
  <si>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</si>
  <si>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</si>
  <si>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</si>
  <si>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</si>
  <si>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</si>
  <si>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</si>
  <si>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</si>
  <si>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</si>
  <si>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</si>
  <si>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</si>
  <si>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</si>
  <si>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</si>
  <si>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</si>
  <si>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</si>
  <si>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</si>
  <si>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</si>
  <si>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</si>
  <si>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</si>
  <si>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</si>
  <si>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</si>
  <si>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</si>
  <si>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</si>
  <si>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</si>
  <si>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</si>
  <si>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</si>
  <si>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</si>
  <si>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</si>
  <si>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</si>
  <si>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</si>
  <si>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</si>
  <si>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</si>
  <si>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</si>
  <si>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</si>
  <si>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</si>
  <si>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EPI-POIVRE-MIGNO</t>
  </si>
  <si>
    <t>Poivre noir mignonnette (concassé)</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</si>
  <si>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</si>
  <si>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</si>
  <si>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</si>
  <si>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</si>
  <si>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</si>
  <si>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</si>
  <si>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</si>
  <si>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</si>
  <si>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</si>
  <si>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</si>
  <si>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</si>
  <si>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</si>
  <si>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</si>
  <si>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</si>
  <si>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</si>
  <si>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</si>
  <si>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</si>
  <si>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</si>
  <si>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</si>
  <si>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</si>
  <si>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</si>
  <si>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</si>
  <si>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</si>
  <si>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</si>
  <si>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RNM57228224</t>
  </si>
  <si>
    <t>BOEUF vache (coeur de rumsteck) prêt à découper U.E. sous-vide</t>
  </si>
  <si>
    <t>Porc frais</t>
  </si>
  <si>
    <t>Total</t>
  </si>
  <si>
    <t>Niveau</t>
  </si>
  <si>
    <t>Composant</t>
  </si>
  <si>
    <t>Type</t>
  </si>
  <si>
    <t>Quantité (pour 100 pc)</t>
  </si>
  <si>
    <t>recette</t>
  </si>
  <si>
    <t>Bœuf</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</si>
  <si>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</si>
  <si>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</si>
  <si>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</si>
  <si>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</si>
  <si>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</si>
  <si>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</si>
  <si>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AU POIVRE</t>
  </si>
  <si>
    <t>Sauces collectivité</t>
  </si>
  <si>
    <t xml:space="preserve">        ↳ Carottes en dés 10x10mm surgelées (Pinguin)</t>
  </si>
  <si>
    <t xml:space="preserve">        ↳ Oignons émincés surgelés</t>
  </si>
  <si>
    <t xml:space="preserve">        ↳ Échalotes ciselées surgelées</t>
  </si>
  <si>
    <t xml:space="preserve">        ↳ Poivre noir mignonnette (concassé)</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</si>
  <si>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</si>
  <si>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</si>
  <si>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</si>
  <si>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</si>
  <si>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</si>
  <si>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</si>
  <si>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</si>
  <si>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Recette</t>
  </si>
  <si>
    <t>#</t>
  </si>
  <si>
    <t>Verbe</t>
  </si>
  <si>
    <t>Étape</t>
  </si>
  <si>
    <t>Précision technique</t>
  </si>
  <si>
    <t>Durée</t>
  </si>
  <si>
    <t>STEAK NATURE</t>
  </si>
  <si>
    <t>SAUCE AU POIVRE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</si>
  <si>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</si>
  <si>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</si>
  <si>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</si>
  <si>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</si>
  <si>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Fiche technique — STEAK, SAUCE AU POIVRE</t>
  </si>
  <si>
    <t>STEAK, SAUCE AU POIVRE  GRO_CDC_138A</t>
  </si>
  <si>
    <t>1.</t>
  </si>
  <si>
    <t xml:space="preserve">    STEAK NATURE</t>
  </si>
  <si>
    <t xml:space="preserve">    SAUCE AU POIVRE</t>
  </si>
  <si>
    <t>↳ STEAK NATURE  GRO_CDC_138</t>
  </si>
  <si>
    <t>2.</t>
  </si>
  <si>
    <t>3.</t>
  </si>
  <si>
    <t xml:space="preserve">    Beurre doux 82% MG plaquette</t>
  </si>
  <si>
    <t xml:space="preserve">    Sel fin de cuisine</t>
  </si>
  <si>
    <t>4.</t>
  </si>
  <si>
    <t>↳ SAUCE AU POIVRE  GRO_CDC_SPOIVRE</t>
  </si>
  <si>
    <t xml:space="preserve">    Fond brun de veau reconstitue (collectivite)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</si>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</sst>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15427.15895</v>
      </c>
    </row>
    <row r="12">
      <c r="A12" t="s" s="3">
        <v>16</v>
      </c>
      <c r="B12" s="4">
        <v>154.2715895</v>
      </c>
    </row>
    <row r="13">
      <c r="A13"/>
      <c r="B13"/>
    </row>
    <row r="14">
      <c r="A14" t="s" s="5">
        <v>17</v>
      </c>
      <c r="B14" t="s" s="5">
        <v>14</v>
      </c>
    </row>
    <row r="15">
      <c r="A15" t="s" s="5">
        <v>18</v>
      </c>
      <c r="B15" s="6">
        <v>15427.15895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3</v>
      </c>
      <c r="E8" s="11">
        <f>D8*$B$2</f>
        <v>3</v>
      </c>
      <c r="F8" t="s">
        <v>34</v>
      </c>
      <c r="G8" s="4">
        <f>E8*2.8</f>
        <v>8.4</v>
      </c>
    </row>
    <row r="9">
      <c r="A9" t="s" s="12">
        <v>38</v>
      </c>
      <c r="B9" t="s">
        <v>39</v>
      </c>
      <c r="C9" t="s">
        <v>40</v>
      </c>
      <c r="D9" s="9">
        <v>7.8</v>
      </c>
      <c r="E9" s="11">
        <f>D9*$B$2</f>
        <v>7.8</v>
      </c>
      <c r="F9" t="s">
        <v>34</v>
      </c>
      <c r="G9" s="4">
        <f>E9*0.003</f>
        <v>0.0234</v>
      </c>
    </row>
    <row r="10">
      <c r="A10" t="s">
        <v>41</v>
      </c>
      <c r="B10" t="s">
        <v>42</v>
      </c>
      <c r="C10" t="s">
        <v>43</v>
      </c>
      <c r="D10" s="9">
        <v>0.35</v>
      </c>
      <c r="E10" s="11">
        <f>D10*$B$2</f>
        <v>0.35</v>
      </c>
      <c r="F10" t="s">
        <v>44</v>
      </c>
      <c r="G10" s="4">
        <f>E10*13.2</f>
        <v>4.62</v>
      </c>
    </row>
    <row r="11">
      <c r="A11" t="s">
        <v>45</v>
      </c>
      <c r="B11" t="s">
        <v>46</v>
      </c>
      <c r="C11" t="s">
        <v>47</v>
      </c>
      <c r="D11" s="9">
        <v>0.2</v>
      </c>
      <c r="E11" s="11">
        <f>D11*$B$2</f>
        <v>0.2</v>
      </c>
      <c r="F11" t="s">
        <v>44</v>
      </c>
      <c r="G11" s="4">
        <f>E11*0</f>
        <v>0</v>
      </c>
    </row>
    <row r="12">
      <c r="A12" t="s">
        <v>48</v>
      </c>
      <c r="B12" t="s">
        <v>49</v>
      </c>
      <c r="C12" t="s">
        <v>50</v>
      </c>
      <c r="D12" s="9">
        <v>50</v>
      </c>
      <c r="E12" s="11">
        <f>D12*$B$2</f>
        <v>50</v>
      </c>
      <c r="F12" t="s">
        <v>34</v>
      </c>
      <c r="G12" s="4">
        <f>E12*1.05</f>
        <v>52.5</v>
      </c>
    </row>
    <row r="13">
      <c r="A13" t="s">
        <v>51</v>
      </c>
      <c r="B13" t="s">
        <v>52</v>
      </c>
      <c r="C13" t="s">
        <v>53</v>
      </c>
      <c r="D13" s="9">
        <v>25.75</v>
      </c>
      <c r="E13" s="11">
        <f>D13*$B$2</f>
        <v>25.75</v>
      </c>
      <c r="F13" t="s">
        <v>44</v>
      </c>
      <c r="G13" s="4">
        <f>E13*5.2</f>
        <v>133.9</v>
      </c>
    </row>
    <row r="14">
      <c r="A14" t="s">
        <v>54</v>
      </c>
      <c r="B14" t="s">
        <v>55</v>
      </c>
      <c r="C14" t="s">
        <v>56</v>
      </c>
      <c r="D14" s="9">
        <v>0.75</v>
      </c>
      <c r="E14" s="11">
        <f>D14*$B$2</f>
        <v>0.75</v>
      </c>
      <c r="F14" t="s">
        <v>34</v>
      </c>
      <c r="G14" s="4">
        <f>E14*2.2</f>
        <v>1.65</v>
      </c>
    </row>
    <row r="15">
      <c r="A15" t="s">
        <v>57</v>
      </c>
      <c r="B15" t="s">
        <v>58</v>
      </c>
      <c r="C15" t="s">
        <v>59</v>
      </c>
      <c r="D15" s="9">
        <v>7.373</v>
      </c>
      <c r="E15" s="11">
        <f>D15*$B$2</f>
        <v>7.373</v>
      </c>
      <c r="F15" t="s">
        <v>44</v>
      </c>
      <c r="G15" s="4">
        <f>E15*0.35</f>
        <v>2.58055</v>
      </c>
    </row>
    <row r="16">
      <c r="A16" t="s">
        <v>60</v>
      </c>
      <c r="B16" t="s">
        <v>61</v>
      </c>
      <c r="C16" t="s">
        <v>62</v>
      </c>
      <c r="D16" s="9">
        <v>1.5</v>
      </c>
      <c r="E16" s="11">
        <f>D16*$B$2</f>
        <v>1.5</v>
      </c>
      <c r="F16" t="s">
        <v>44</v>
      </c>
      <c r="G16" s="4">
        <f>E16*1.46</f>
        <v>2.19</v>
      </c>
    </row>
    <row r="17">
      <c r="A17" t="s">
        <v>63</v>
      </c>
      <c r="B17" t="s">
        <v>64</v>
      </c>
      <c r="C17" t="s">
        <v>62</v>
      </c>
      <c r="D17" s="9">
        <v>0.5</v>
      </c>
      <c r="E17" s="11">
        <f>D17*$B$2</f>
        <v>0.5</v>
      </c>
      <c r="F17" t="s">
        <v>44</v>
      </c>
      <c r="G17" s="4">
        <f>E17*7.5</f>
        <v>3.75</v>
      </c>
    </row>
    <row r="18">
      <c r="A18" t="s">
        <v>65</v>
      </c>
      <c r="B18" t="s">
        <v>66</v>
      </c>
      <c r="C18" t="s">
        <v>62</v>
      </c>
      <c r="D18" s="9">
        <v>0.5</v>
      </c>
      <c r="E18" s="11">
        <f>D18*$B$2</f>
        <v>0.5</v>
      </c>
      <c r="F18" t="s">
        <v>44</v>
      </c>
      <c r="G18" s="4">
        <f>E18*3.89</f>
        <v>1.945</v>
      </c>
    </row>
    <row r="19">
      <c r="A19" t="s">
        <v>67</v>
      </c>
      <c r="B19" t="s">
        <v>68</v>
      </c>
      <c r="C19" t="s">
        <v>69</v>
      </c>
      <c r="D19" s="9">
        <v>1300</v>
      </c>
      <c r="E19" s="11">
        <f>D19*$B$2</f>
        <v>1300</v>
      </c>
      <c r="F19" t="s">
        <v>44</v>
      </c>
      <c r="G19" s="4">
        <f>E19*11.7</f>
        <v>15210</v>
      </c>
    </row>
    <row r="20">
      <c r="A20"/>
      <c r="B20"/>
      <c r="C20"/>
      <c r="D20"/>
      <c r="E20"/>
      <c r="F20" t="s" s="3">
        <v>70</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75</v>
      </c>
      <c r="D3" s="11">
        <v>100</v>
      </c>
      <c r="E3" t="s">
        <v>24</v>
      </c>
      <c r="F3" t="s">
        <v>76</v>
      </c>
    </row>
    <row r="4">
      <c r="A4">
        <v>2</v>
      </c>
      <c r="B4" t="s">
        <v>78</v>
      </c>
      <c r="C4" t="s">
        <v>79</v>
      </c>
      <c r="D4" s="11">
        <v>1300</v>
      </c>
      <c r="E4" t="s">
        <v>44</v>
      </c>
      <c r="F4" t="s">
        <v>69</v>
      </c>
    </row>
    <row r="5">
      <c r="A5">
        <v>2</v>
      </c>
      <c r="B5" t="s">
        <v>80</v>
      </c>
      <c r="C5" t="s">
        <v>79</v>
      </c>
      <c r="D5" s="11">
        <v>50</v>
      </c>
      <c r="E5" t="s">
        <v>34</v>
      </c>
      <c r="F5" t="s">
        <v>50</v>
      </c>
    </row>
    <row r="6">
      <c r="A6">
        <v>2</v>
      </c>
      <c r="B6" t="s">
        <v>81</v>
      </c>
      <c r="C6" t="s">
        <v>79</v>
      </c>
      <c r="D6" s="11">
        <v>25</v>
      </c>
      <c r="E6" t="s">
        <v>44</v>
      </c>
      <c r="F6" t="s">
        <v>53</v>
      </c>
    </row>
    <row r="7">
      <c r="A7">
        <v>2</v>
      </c>
      <c r="B7" t="s">
        <v>82</v>
      </c>
      <c r="C7" t="s">
        <v>79</v>
      </c>
      <c r="D7" s="11">
        <v>7.3</v>
      </c>
      <c r="E7" t="s">
        <v>44</v>
      </c>
      <c r="F7" t="s">
        <v>59</v>
      </c>
    </row>
    <row r="8">
      <c r="A8">
        <v>1</v>
      </c>
      <c r="B8" t="s">
        <v>83</v>
      </c>
      <c r="C8" t="s">
        <v>75</v>
      </c>
      <c r="D8" s="11">
        <v>100</v>
      </c>
      <c r="E8" t="s">
        <v>24</v>
      </c>
      <c r="F8" t="s">
        <v>84</v>
      </c>
    </row>
    <row r="9">
      <c r="A9">
        <v>2</v>
      </c>
      <c r="B9" t="s">
        <v>85</v>
      </c>
      <c r="C9" t="s">
        <v>79</v>
      </c>
      <c r="D9" s="11">
        <v>1.5</v>
      </c>
      <c r="E9" t="s">
        <v>44</v>
      </c>
      <c r="F9" t="s">
        <v>62</v>
      </c>
    </row>
    <row r="10">
      <c r="A10">
        <v>2</v>
      </c>
      <c r="B10" t="s">
        <v>86</v>
      </c>
      <c r="C10" t="s">
        <v>79</v>
      </c>
      <c r="D10" s="11">
        <v>0.5</v>
      </c>
      <c r="E10" t="s">
        <v>44</v>
      </c>
      <c r="F10" t="s">
        <v>62</v>
      </c>
    </row>
    <row r="11">
      <c r="A11">
        <v>2</v>
      </c>
      <c r="B11" t="s">
        <v>87</v>
      </c>
      <c r="C11" t="s">
        <v>79</v>
      </c>
      <c r="D11" s="11">
        <v>0.5</v>
      </c>
      <c r="E11" t="s">
        <v>44</v>
      </c>
      <c r="F11" t="s">
        <v>62</v>
      </c>
    </row>
    <row r="12">
      <c r="A12">
        <v>2</v>
      </c>
      <c r="B12" t="s">
        <v>81</v>
      </c>
      <c r="C12" t="s">
        <v>79</v>
      </c>
      <c r="D12" s="11">
        <v>0.25</v>
      </c>
      <c r="E12" t="s">
        <v>44</v>
      </c>
      <c r="F12" t="s">
        <v>53</v>
      </c>
    </row>
    <row r="13">
      <c r="A13">
        <v>2</v>
      </c>
      <c r="B13" t="s">
        <v>88</v>
      </c>
      <c r="C13" t="s">
        <v>79</v>
      </c>
      <c r="D13" s="11">
        <v>0.35</v>
      </c>
      <c r="E13" t="s">
        <v>44</v>
      </c>
      <c r="F13" t="s">
        <v>43</v>
      </c>
    </row>
    <row r="14">
      <c r="A14">
        <v>2</v>
      </c>
      <c r="B14" t="s">
        <v>89</v>
      </c>
      <c r="C14" t="s">
        <v>79</v>
      </c>
      <c r="D14" s="11">
        <v>0.2</v>
      </c>
      <c r="E14" t="s">
        <v>34</v>
      </c>
      <c r="F14" t="s">
        <v>33</v>
      </c>
    </row>
    <row r="15">
      <c r="A15">
        <v>2</v>
      </c>
      <c r="B15" t="s">
        <v>90</v>
      </c>
      <c r="C15" t="s">
        <v>79</v>
      </c>
      <c r="D15" s="11">
        <v>3</v>
      </c>
      <c r="E15" t="s">
        <v>34</v>
      </c>
      <c r="F15" t="s">
        <v>37</v>
      </c>
    </row>
    <row r="16">
      <c r="A16">
        <v>2</v>
      </c>
      <c r="B16" t="s">
        <v>91</v>
      </c>
      <c r="C16" t="s">
        <v>75</v>
      </c>
      <c r="D16" s="11">
        <v>8</v>
      </c>
      <c r="E16" t="s">
        <v>34</v>
      </c>
      <c r="F16" t="s">
        <v>92</v>
      </c>
    </row>
    <row r="17">
      <c r="A17">
        <v>3</v>
      </c>
      <c r="B17" t="s">
        <v>93</v>
      </c>
      <c r="C17" t="s">
        <v>79</v>
      </c>
      <c r="D17" s="11">
        <v>7.8</v>
      </c>
      <c r="E17" t="s">
        <v>34</v>
      </c>
      <c r="F17" t="s">
        <v>40</v>
      </c>
    </row>
    <row r="18">
      <c r="A18">
        <v>3</v>
      </c>
      <c r="B18" t="s">
        <v>94</v>
      </c>
      <c r="C18" t="s">
        <v>79</v>
      </c>
      <c r="D18" s="11">
        <v>0.2</v>
      </c>
      <c r="E18" t="s">
        <v>44</v>
      </c>
      <c r="F18" t="s">
        <v>47</v>
      </c>
    </row>
    <row r="19">
      <c r="A19">
        <v>2</v>
      </c>
      <c r="B19" t="s">
        <v>81</v>
      </c>
      <c r="C19" t="s">
        <v>79</v>
      </c>
      <c r="D19" s="11">
        <v>0.5</v>
      </c>
      <c r="E19" t="s">
        <v>44</v>
      </c>
      <c r="F19" t="s">
        <v>53</v>
      </c>
    </row>
    <row r="20">
      <c r="A20">
        <v>2</v>
      </c>
      <c r="B20" t="s">
        <v>95</v>
      </c>
      <c r="C20" t="s">
        <v>79</v>
      </c>
      <c r="D20" s="11">
        <v>0.75</v>
      </c>
      <c r="E20" t="s">
        <v>34</v>
      </c>
      <c r="F20" t="s">
        <v>56</v>
      </c>
    </row>
    <row r="21">
      <c r="A21">
        <v>2</v>
      </c>
      <c r="B21" t="s">
        <v>82</v>
      </c>
      <c r="C21" t="s">
        <v>79</v>
      </c>
      <c r="D21" s="11">
        <v>0.073</v>
      </c>
      <c r="E21" t="s">
        <v>44</v>
      </c>
      <c r="F21"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4">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E2" t="s" s="14"/>
      <c r="F2"/>
    </row>
    <row r="3">
      <c r="A3" t="s">
        <v>102</v>
      </c>
      <c r="B3">
        <v>1</v>
      </c>
      <c r="C3"/>
      <c r="D3" t="inlineStr" s="14">
        <is>
          <t>Mise en place du poste de travail — Vérifiez les DLC, pesez les denrées, sélectionnez le matériel nécessaire. Lavez et désinfectez le matériel et le poste de travail en suivant les protocoles.</t>
        </is>
      </c>
      <c r="E3" t="s" s="14"/>
      <c r="F3"/>
    </row>
    <row r="4">
      <c r="A4" t="s">
        <v>102</v>
      </c>
      <c r="B4">
        <v>2</v>
      </c>
      <c r="C4"/>
      <c r="D4" t="inlineStr" s="14">
        <is>
          <t>Préparations préliminaires — Déconditionnez les steaks suivant la procédure. Égouttez-les dans un bac GN 1/1 H 250 en polycarbonate, muni d'une grille égouttoir. Couvrez et réservez au froid en attente de cuisson.</t>
        </is>
      </c>
      <c r="E4" t="s" s="14"/>
      <c r="F4"/>
    </row>
    <row r="5">
      <c r="A5" t="s">
        <v>102</v>
      </c>
      <c r="B5">
        <v>3</v>
      </c>
      <c r="C5"/>
      <c r="D5" t="inlineStr" s="14">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4"/>
      <c r="F5"/>
    </row>
    <row r="6">
      <c r="A6" t="s">
        <v>102</v>
      </c>
      <c r="B6">
        <v>4</v>
      </c>
      <c r="C6"/>
      <c r="D6" t="inlineStr" s="14">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4"/>
      <c r="F6"/>
    </row>
    <row r="7">
      <c r="A7" t="s">
        <v>103</v>
      </c>
      <c r="B7">
        <v>1</v>
      </c>
      <c r="C7"/>
      <c r="D7" t="inlineStr" s="14">
        <is>
          <t>Mise en place du poste de travail — Vérifiez les DLC, pesez les denrées, sélectionnez le matériel nécessaire. Lavez et désinfectez le matériel et le poste de travail en suivant les protocoles.</t>
        </is>
      </c>
      <c r="E7" t="s" s="14"/>
      <c r="F7"/>
    </row>
    <row r="8">
      <c r="A8" t="s">
        <v>103</v>
      </c>
      <c r="B8">
        <v>2</v>
      </c>
      <c r="C8"/>
      <c r="D8" t="s" s="14">
        <v>104</v>
      </c>
      <c r="E8" t="s" s="14"/>
      <c r="F8"/>
    </row>
    <row r="9">
      <c r="A9" t="s">
        <v>103</v>
      </c>
      <c r="B9">
        <v>3</v>
      </c>
      <c r="C9"/>
      <c r="D9" t="inlineStr" s="14">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9" t="s" s="14"/>
      <c r="F9"/>
    </row>
    <row r="10">
      <c r="A10" t="s">
        <v>105</v>
      </c>
      <c r="B10">
        <v>1</v>
      </c>
      <c r="C10" t="s">
        <v>106</v>
      </c>
      <c r="D10" t="s" s="14">
        <v>107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108</v>
      </c>
      <c r="B1"/>
      <c r="C1"/>
      <c r="D1"/>
    </row>
    <row r="2">
      <c r="A2" t="str" s="15">
        <f>"GRO_CDC_138A · CUI.PV.BOEUF · référence : "&amp;Besoins!B3&amp;" "&amp;Besoins!C3&amp;" · multiplicateur réglable sur la feuille ""Besoins"""</f>
        <v>GRO_CDC_138A · CUI.PV.BOEUF · référence : 100 pc · multiplicateur réglable sur la feuille </v>
      </c>
      <c r="B2"/>
      <c r="C2"/>
      <c r="D2"/>
    </row>
    <row r="3">
      <c r="A3"/>
      <c r="B3"/>
      <c r="C3"/>
      <c r="D3"/>
    </row>
    <row r="4">
      <c r="A4" t="s" s="16">
        <v>109</v>
      </c>
      <c r="B4"/>
      <c r="C4"/>
      <c r="D4"/>
    </row>
    <row r="5">
      <c r="A5" t="s" s="17">
        <v>110</v>
      </c>
      <c r="B5" t="str" s="14">
        <f>Procedure!D2</f>
        <v>Dresser et servir — Déposez un steak dans l'assiette. Nappez de sauce au poivre. Accompagnez de pommes sautées, de pommes frites, etc. Commentaire du livre : le steak au poivre traditionnel est enrobé de poivre concassé avant sa cuisson (variante non appliquée par défaut ici).</v>
      </c>
      <c r="C5"/>
      <c r="D5"/>
    </row>
    <row r="6">
      <c r="A6"/>
      <c r="B6" t="s">
        <v>111</v>
      </c>
      <c r="C6" s="11">
        <f>'Besoins'!$B$2*100</f>
        <v>100</v>
      </c>
      <c r="D6" t="s">
        <v>24</v>
      </c>
    </row>
    <row r="7">
      <c r="A7"/>
      <c r="B7" t="s">
        <v>112</v>
      </c>
      <c r="C7" s="11">
        <f>'Besoins'!$B$2*100</f>
        <v>100</v>
      </c>
      <c r="D7" t="s">
        <v>24</v>
      </c>
    </row>
    <row r="8">
      <c r="A8"/>
      <c r="B8"/>
      <c r="C8"/>
      <c r="D8"/>
    </row>
    <row r="9">
      <c r="A9" t="s" s="16">
        <v>113</v>
      </c>
      <c r="B9"/>
      <c r="C9"/>
      <c r="D9"/>
    </row>
    <row r="10">
      <c r="A10" t="s" s="17">
        <v>110</v>
      </c>
      <c r="B10" t="str" s="14">
        <f>Procedure!D3</f>
        <v>Mise en place du poste de travail — Vérifiez les DLC, pesez les denrées, sélectionnez le matériel nécessaire. Lavez et désinfectez le matériel et le poste de travail en suivant les protocoles.</v>
      </c>
      <c r="C10"/>
      <c r="D10"/>
    </row>
    <row r="11">
      <c r="A11" t="s" s="17">
        <v>114</v>
      </c>
      <c r="B11" t="str" s="14">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Besoins!B19</f>
        <v>BOEUF vache (coeur de rumsteck) prêt à découper U.E. sous-vide</v>
      </c>
      <c r="C12" s="11">
        <f>Besoins!E19</f>
        <v>1300</v>
      </c>
      <c r="D12" t="str">
        <f>Besoins!F19</f>
        <v>kg</v>
      </c>
    </row>
    <row r="13">
      <c r="A13" t="s" s="17">
        <v>115</v>
      </c>
      <c r="B13" t="str" s="14">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Besoins!B12</f>
        <v>Huile de tournesol raffinée vrac</v>
      </c>
      <c r="C14" s="11">
        <f>Besoins!E12</f>
        <v>50</v>
      </c>
      <c r="D14" t="str">
        <f>Besoins!F12</f>
        <v>lt</v>
      </c>
    </row>
    <row r="15">
      <c r="A15"/>
      <c r="B15" t="s">
        <v>116</v>
      </c>
      <c r="C15" s="11">
        <f>'Besoins'!$B$2*25</f>
        <v>25</v>
      </c>
      <c r="D15" t="s">
        <v>44</v>
      </c>
    </row>
    <row r="16">
      <c r="A16"/>
      <c r="B16" t="s">
        <v>117</v>
      </c>
      <c r="C16" s="11">
        <f>'Besoins'!$B$2*7.3</f>
        <v>7.3</v>
      </c>
      <c r="D16" t="s">
        <v>44</v>
      </c>
    </row>
    <row r="17">
      <c r="A17" t="s" s="17">
        <v>118</v>
      </c>
      <c r="B17" t="str" s="14">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6">
        <v>119</v>
      </c>
      <c r="B19"/>
      <c r="C19"/>
      <c r="D19"/>
    </row>
    <row r="20">
      <c r="A20" t="s" s="17">
        <v>110</v>
      </c>
      <c r="B20" t="str" s="14">
        <f>Procedure!D7</f>
        <v>Mise en place du poste de travail — Vérifiez les DLC, pesez les denrées, sélectionnez le matériel nécessaire. Lavez et désinfectez le matériel et le poste de travail en suivant les protocoles.</v>
      </c>
      <c r="C20"/>
      <c r="D20"/>
    </row>
    <row r="21">
      <c r="A21" t="s" s="17">
        <v>114</v>
      </c>
      <c r="B21" t="str" s="14">
        <f>Procedure!D8</f>
        <v>Préparations préliminaires — Détaillez le beurre de liaison en parcelles. Réservez dans une calotte.</v>
      </c>
      <c r="C21"/>
      <c r="D21"/>
    </row>
    <row r="22">
      <c r="A22"/>
      <c r="B22" t="s">
        <v>116</v>
      </c>
      <c r="C22" s="11">
        <f>'Besoins'!$B$2*0.5</f>
        <v>0.5</v>
      </c>
      <c r="D22" t="s">
        <v>44</v>
      </c>
    </row>
    <row r="23">
      <c r="A23" t="s" s="17">
        <v>115</v>
      </c>
      <c r="B23" t="str" s="14">
        <f>Procedure!D9</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23"/>
      <c r="D23"/>
    </row>
    <row r="24">
      <c r="A24"/>
      <c r="B24" t="str">
        <f>Besoins!B16</f>
        <v>Carottes en dés 10x10mm surgelées (Pinguin)</v>
      </c>
      <c r="C24" s="11">
        <f>Besoins!E16</f>
        <v>1.5</v>
      </c>
      <c r="D24" t="str">
        <f>Besoins!F16</f>
        <v>kg</v>
      </c>
    </row>
    <row r="25">
      <c r="A25"/>
      <c r="B25" t="str">
        <f>Besoins!B18</f>
        <v>Oignons émincés surgelés</v>
      </c>
      <c r="C25" s="11">
        <f>Besoins!E18</f>
        <v>0.5</v>
      </c>
      <c r="D25" t="str">
        <f>Besoins!F18</f>
        <v>kg</v>
      </c>
    </row>
    <row r="26">
      <c r="A26"/>
      <c r="B26" t="str">
        <f>Besoins!B17</f>
        <v>Échalotes ciselées surgelées</v>
      </c>
      <c r="C26" s="11">
        <f>Besoins!E17</f>
        <v>0.5</v>
      </c>
      <c r="D26" t="str">
        <f>Besoins!F17</f>
        <v>kg</v>
      </c>
    </row>
    <row r="27">
      <c r="A27"/>
      <c r="B27" t="str">
        <f>Besoins!B10</f>
        <v>Poivre noir mignonnette (concassé)</v>
      </c>
      <c r="C27" s="11">
        <f>Besoins!E10</f>
        <v>0.35</v>
      </c>
      <c r="D27" t="str">
        <f>Besoins!F10</f>
        <v>kg</v>
      </c>
    </row>
    <row r="28">
      <c r="A28"/>
      <c r="B28" t="str">
        <f>Besoins!B7</f>
        <v>Cognac VS (flambé, sauce)</v>
      </c>
      <c r="C28" s="11">
        <f>Besoins!E7</f>
        <v>0.2</v>
      </c>
      <c r="D28" t="str">
        <f>Besoins!F7</f>
        <v>lt</v>
      </c>
    </row>
    <row r="29">
      <c r="A29"/>
      <c r="B29" t="str">
        <f>Besoins!B8</f>
        <v>Vin blanc sec de cuisson</v>
      </c>
      <c r="C29" s="11">
        <f>Besoins!E8</f>
        <v>3</v>
      </c>
      <c r="D29" t="str">
        <f>Besoins!F8</f>
        <v>lt</v>
      </c>
    </row>
    <row r="30">
      <c r="A30"/>
      <c r="B30" t="s">
        <v>120</v>
      </c>
      <c r="C30" s="11">
        <f>'Besoins'!$B$2*8</f>
        <v>8</v>
      </c>
      <c r="D30" t="s">
        <v>34</v>
      </c>
    </row>
    <row r="31">
      <c r="A31"/>
      <c r="B31" t="str">
        <f>Besoins!B14</f>
        <v>Crème fraîche liquide 15% MG allégée</v>
      </c>
      <c r="C31" s="11">
        <f>Besoins!E14</f>
        <v>0.75</v>
      </c>
      <c r="D31" t="str">
        <f>Besoins!F14</f>
        <v>lt</v>
      </c>
    </row>
    <row r="32">
      <c r="A32"/>
      <c r="B32" t="s">
        <v>117</v>
      </c>
      <c r="C32" s="11">
        <f>'Besoins'!$B$2*0.073</f>
        <v>0.073</v>
      </c>
      <c r="D32" t="s">
        <v>44</v>
      </c>
    </row>
    <row r="33">
      <c r="A33"/>
      <c r="B33" t="s">
        <v>116</v>
      </c>
      <c r="C33" s="11">
        <f>'Besoins'!$B$2*0.25</f>
        <v>0.25</v>
      </c>
      <c r="D33" t="s">
        <v>44</v>
      </c>
    </row>
    <row r="34">
      <c r="A34"/>
      <c r="B34"/>
      <c r="C34"/>
      <c r="D34"/>
    </row>
    <row r="35">
      <c r="A35" t="s" s="16">
        <v>121</v>
      </c>
      <c r="B35"/>
      <c r="C35"/>
      <c r="D35"/>
    </row>
    <row r="36">
      <c r="A36" t="s" s="17">
        <v>110</v>
      </c>
      <c r="B36" t="str" s="14">
        <f>"[DISSOUDRE] "&amp;Procedure!D10</f>
        <v>[DISSOUDRE] Délayer la poudre dans l'eau froide en fouettant, puis porter à ébullition en remuant régulièrement.</v>
      </c>
      <c r="C36"/>
      <c r="D36"/>
    </row>
    <row r="37">
      <c r="A37"/>
      <c r="B37" t="str">
        <f>Besoins!B9</f>
        <v>EAU</v>
      </c>
      <c r="C37" s="11">
        <f>Besoins!E9</f>
        <v>7.8</v>
      </c>
      <c r="D37" t="str">
        <f>Besoins!F9</f>
        <v>lt</v>
      </c>
    </row>
    <row r="38">
      <c r="A38"/>
      <c r="B38" t="str">
        <f>Besoins!B11</f>
        <v>Fonds Brun Lié (Knorr Professional)</v>
      </c>
      <c r="C38" s="11">
        <f>Besoins!E11</f>
        <v>0.2</v>
      </c>
      <c r="D38" t="str">
        <f>Besoins!F11</f>
        <v>kg</v>
      </c>
    </row>
    <row r="39">
      <c r="A39"/>
      <c r="B39"/>
      <c r="C39"/>
      <c r="D39"/>
    </row>
    <row r="40">
      <c r="A40" t="s" s="18">
        <v>21</v>
      </c>
      <c r="B40"/>
      <c r="C40"/>
      <c r="D40"/>
    </row>
  </sheetData>
  <sheetProtection sheet="1" formatRows="0" formatColumns="0"/>
  <mergeCells count="16">
    <mergeCell ref="A1:D1"/>
    <mergeCell ref="A2:D2"/>
    <mergeCell ref="A4:D4"/>
    <mergeCell ref="B5:D5"/>
    <mergeCell ref="A9:D9"/>
    <mergeCell ref="B10:D10"/>
    <mergeCell ref="B11:D11"/>
    <mergeCell ref="B13:D13"/>
    <mergeCell ref="B17:D17"/>
    <mergeCell ref="A19:D19"/>
    <mergeCell ref="B20:D20"/>
    <mergeCell ref="B21:D21"/>
    <mergeCell ref="B23:D23"/>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2026-09-23T23:46:42Z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2026-09-23T23:46:42Z</dcterms:modified>
  <cp:revision>1</cp:revision>
</cp:coreProperties>
</file>