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oulash de bœuf à la hongroise " sheetId="1" r:id="rId1"/>
    <sheet name="Purée de pommes de terre recons" sheetId="2" r:id="rId2"/>
    <sheet name="Concentré de tomate — 1 boîte 4" sheetId="3" r:id="rId3"/>
    <sheet name="Concentré de tomate — boîte 4/4" sheetId="4" r:id="rId4"/>
    <sheet name="Tomate concassée — 1 boîte 5/1 " sheetId="5" r:id="rId5"/>
    <sheet name="Fond brun de veau reconstitue (" sheetId="6" r:id="rId6"/>
    <sheet name="Tomate concassée — boîte 5/1 (c" sheetId="7" r:id="rId7"/>
  </sheets>
</workbook>
</file>

<file path=xl/sharedStrings.xml><?xml version="1.0" encoding="utf-8"?>
<sst xmlns="http://schemas.openxmlformats.org/spreadsheetml/2006/main" count="62" uniqueCount="62">
  <si>
    <t>Goulash de bœuf à la hongroise (cuisson au four, lente overnight)</t>
  </si>
  <si>
    <t>Annotations</t>
  </si>
  <si>
    <t>Quantité souhaitée</t>
  </si>
  <si>
    <t>pc</t>
  </si>
  <si>
    <t>référence : 1 pc</t>
  </si>
  <si>
    <t>Goulash de bœuf à la hongroise (cuisson au four, lente overnight)  GRO_CDC_134B</t>
  </si>
  <si>
    <t>Ingrédients</t>
  </si>
  <si>
    <t xml:space="preserve">    Assortiment bourguignon sans os UE</t>
  </si>
  <si>
    <t>kg</t>
  </si>
  <si>
    <t xml:space="preserve">    Purée de pommes de terre reconstituée (nature) — voir l'onglet "Purée de pommes de terre recons"</t>
  </si>
  <si>
    <t xml:space="preserve">    Pommes de terre blanchies vapeur 5G</t>
  </si>
  <si>
    <t xml:space="preserve">    Huile de tournesol raffinée vrac</t>
  </si>
  <si>
    <t>lt</t>
  </si>
  <si>
    <t xml:space="preserve">    Sel fin de cuisine</t>
  </si>
  <si>
    <t xml:space="preserve">    Concentré de tomate — 1 boîte 4/4 (pièce) — voir l'onglet "Concentré de tomate — 1 boîte 4"</t>
  </si>
  <si>
    <t xml:space="preserve">    Oignons émincés surgelés</t>
  </si>
  <si>
    <t xml:space="preserve">    Tomate concassée — 1 boîte 5/1 (pièce) — voir l'onglet "Tomate concassée — 1 boîte 5/1 "</t>
  </si>
  <si>
    <t xml:space="preserve">    Poivrons en lanières surgelés</t>
  </si>
  <si>
    <t xml:space="preserve">    Fond brun de veau reconstitue (collectivite) — voir l'onglet "Fond brun de veau reconstitue ("</t>
  </si>
  <si>
    <t xml:space="preserve">    Poivre noir moulu</t>
  </si>
  <si>
    <t xml:space="preserve">    Mirepoix surgelée (oignon, carotte, céleri)</t>
  </si>
  <si>
    <t xml:space="preserve">    Paprika en poudre</t>
  </si>
  <si>
    <t xml:space="preserve">    Piment de Cayenne</t>
  </si>
  <si>
    <t xml:space="preserve">    Ail haché IQF</t>
  </si>
  <si>
    <t>1.</t>
  </si>
  <si>
    <t>Mise en place du poste de travail — Contrôlez les DLC, pesez les denrées, sélectionnez le matériel. Désinfectez le matériel et le poste de travail.</t>
  </si>
  <si>
    <t>2.</t>
  </si>
  <si>
    <t>3.</t>
  </si>
  <si>
    <t>4.</t>
  </si>
  <si>
    <t>5.</t>
  </si>
  <si>
    <t>6.</t>
  </si>
  <si>
    <t>7.</t>
  </si>
  <si>
    <t>Service — Servez les morceaux de goulash accompagnés de leur garniture de pommes de terre et décorés de lanières de poivron.</t>
  </si>
  <si>
    <t>CUIS.web — Portage du CUIS Clipper de 1992 par Palika &amp; Bernard Vandendaele (créateur du moteur récursif d'origine)</t>
  </si>
  <si>
    <t>Purée de pommes de terre reconstituée (nature)</t>
  </si>
  <si>
    <t>Quantité totale à produire (cumulée)</t>
  </si>
  <si>
    <t>référence : 1 kg — lot unique couvrant tous les usages</t>
  </si>
  <si>
    <t>Purée de pommes de terre reconstituée (nature)  GRO-PUREE-PDT</t>
  </si>
  <si>
    <t xml:space="preserve">    Purée de pommes de terre en flocons nature (sans lait)</t>
  </si>
  <si>
    <t xml:space="preserve">    Eau (robinet - moy. France 2026)</t>
  </si>
  <si>
    <t>Verser les flocons dans l'eau froide en remuant au fouet, laisser reposer quelques minutes puis mélanger.</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</si>
  <si>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</si>
  <si>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</si>
  <si>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</si>
  <si>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</si>
  <si>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</si>
  <si>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</si>
  <si>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</si>
  <si>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</si>
  <si>
    <t>Tomate concassée — 1 boîte 5/1 (pièce)</t>
  </si>
  <si>
    <t>Tomate concassée — 1 boîte 5/1 (pièce)  GRO-CONS-TOM-P</t>
  </si>
  <si>
    <t xml:space="preserve">    Tomate concassée — boîte 5/1 (collectivité) — voir l'onglet "Tomate concassée — boîte 5/1 (c"</t>
  </si>
  <si>
    <t>Fond brun de veau reconstitue (collectivite)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</si>
  <si>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</si>
  <si>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</si>
  <si>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</si>
  <si>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</si>
  <si>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</si>
  <si>
    <t>Tomate concassée — boîte 5/1 (collectivité)</t>
  </si>
  <si>
    <t>référence : 2,3 kg — lot unique couvrant tous les usages</t>
  </si>
  <si>
    <t>Tomate concassée — boîte 5/1 (collectivité)  GRO-CONS-TOM-51</t>
  </si>
  <si>
    <t xml:space="preserve">    Tomates concassées en dés (boîte)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</si>
</sst>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styles" Target="styles.xml"/>
<Relationship Id="rId9"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B2*16</f>
        <v>16</v>
      </c>
      <c r="D6" t="s">
        <v>8</v>
      </c>
      <c r="E6" t="s" s="8"/>
    </row>
    <row r="7">
      <c r="A7"/>
      <c r="B7" t="s">
        <v>9</v>
      </c>
      <c r="C7" s="10">
        <f>B2*5</f>
        <v>5</v>
      </c>
      <c r="D7" t="s">
        <v>8</v>
      </c>
      <c r="E7" t="s" s="8"/>
    </row>
    <row r="8">
      <c r="A8"/>
      <c r="B8" t="s">
        <v>10</v>
      </c>
      <c r="C8" s="10">
        <f>B2*25</f>
        <v>25</v>
      </c>
      <c r="D8" t="s">
        <v>8</v>
      </c>
      <c r="E8" t="s" s="8"/>
    </row>
    <row r="9">
      <c r="A9"/>
      <c r="B9" t="s">
        <v>11</v>
      </c>
      <c r="C9" s="10">
        <f>B2*1</f>
        <v>1</v>
      </c>
      <c r="D9" t="s">
        <v>12</v>
      </c>
      <c r="E9" t="s" s="8"/>
    </row>
    <row r="10">
      <c r="A10"/>
      <c r="B10" t="s">
        <v>13</v>
      </c>
      <c r="C10" s="10">
        <f>B2*0.073</f>
        <v>0.073</v>
      </c>
      <c r="D10" t="s">
        <v>8</v>
      </c>
      <c r="E10" t="s" s="8"/>
    </row>
    <row r="11">
      <c r="A11"/>
      <c r="B11" t="s">
        <v>14</v>
      </c>
      <c r="C11" s="10">
        <f>B2*2</f>
        <v>2</v>
      </c>
      <c r="D11" t="s">
        <v>3</v>
      </c>
      <c r="E11" t="s" s="8"/>
    </row>
    <row r="12">
      <c r="A12"/>
      <c r="B12" t="s">
        <v>15</v>
      </c>
      <c r="C12" s="10">
        <f>B2*6</f>
        <v>6</v>
      </c>
      <c r="D12" t="s">
        <v>8</v>
      </c>
      <c r="E12" t="s" s="8"/>
    </row>
    <row r="13">
      <c r="A13"/>
      <c r="B13" t="s">
        <v>16</v>
      </c>
      <c r="C13" s="10">
        <f>B2*2</f>
        <v>2</v>
      </c>
      <c r="D13" t="s">
        <v>3</v>
      </c>
      <c r="E13" t="s" s="8"/>
    </row>
    <row r="14">
      <c r="A14"/>
      <c r="B14" t="s">
        <v>17</v>
      </c>
      <c r="C14" s="10">
        <f>B2*7.5</f>
        <v>7.5</v>
      </c>
      <c r="D14" t="s">
        <v>8</v>
      </c>
      <c r="E14" t="s" s="8"/>
    </row>
    <row r="15">
      <c r="A15"/>
      <c r="B15" t="s">
        <v>18</v>
      </c>
      <c r="C15" s="10">
        <f>B2*24</f>
        <v>24</v>
      </c>
      <c r="D15" t="s">
        <v>12</v>
      </c>
      <c r="E15" t="s" s="8"/>
    </row>
    <row r="16">
      <c r="A16"/>
      <c r="B16" t="s">
        <v>19</v>
      </c>
      <c r="C16" s="10">
        <f>B2*0.007</f>
        <v>0.007</v>
      </c>
      <c r="D16" t="s">
        <v>8</v>
      </c>
      <c r="E16" t="s" s="8"/>
    </row>
    <row r="17">
      <c r="A17"/>
      <c r="B17" t="s">
        <v>20</v>
      </c>
      <c r="C17" s="10">
        <f>B2*0.4</f>
        <v>0.4</v>
      </c>
      <c r="D17" t="s">
        <v>8</v>
      </c>
      <c r="E17" t="s" s="8"/>
    </row>
    <row r="18">
      <c r="A18"/>
      <c r="B18" t="s">
        <v>21</v>
      </c>
      <c r="C18" s="10">
        <f>B2*0.2</f>
        <v>0.2</v>
      </c>
      <c r="D18" t="s">
        <v>8</v>
      </c>
      <c r="E18" t="s" s="8"/>
    </row>
    <row r="19">
      <c r="A19"/>
      <c r="B19" t="s">
        <v>22</v>
      </c>
      <c r="C19" s="10">
        <f>B2*0.015</f>
        <v>0.015</v>
      </c>
      <c r="D19" t="s">
        <v>8</v>
      </c>
      <c r="E19" t="s" s="8"/>
    </row>
    <row r="20">
      <c r="A20"/>
      <c r="B20" t="s">
        <v>23</v>
      </c>
      <c r="C20" s="10">
        <f>B2*0.075</f>
        <v>0.075</v>
      </c>
      <c r="D20" t="s">
        <v>8</v>
      </c>
      <c r="E20" t="s" s="8"/>
    </row>
    <row r="21">
      <c r="A21"/>
      <c r="B21"/>
      <c r="C21"/>
      <c r="D21"/>
      <c r="E21" t="s" s="8"/>
    </row>
    <row r="22">
      <c r="A22" t="s" s="11">
        <v>24</v>
      </c>
      <c r="B22" t="s" s="12">
        <v>25</v>
      </c>
      <c r="C22"/>
      <c r="D22"/>
      <c r="E22" t="s" s="8"/>
    </row>
    <row r="23">
      <c r="A23" t="s" s="11">
        <v>26</v>
      </c>
      <c r="B23" t="inlineStr" s="12">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C23"/>
      <c r="D23"/>
      <c r="E23" t="s" s="8"/>
    </row>
    <row r="24">
      <c r="A24"/>
      <c r="B24" t="s">
        <v>15</v>
      </c>
      <c r="C24" s="10">
        <f>B2*6</f>
        <v>6</v>
      </c>
      <c r="D24" t="s">
        <v>8</v>
      </c>
      <c r="E24" t="s" s="8"/>
    </row>
    <row r="25">
      <c r="A25"/>
      <c r="B25" t="s">
        <v>17</v>
      </c>
      <c r="C25" s="10">
        <f>B2*7.5</f>
        <v>7.5</v>
      </c>
      <c r="D25" t="s">
        <v>8</v>
      </c>
      <c r="E25" t="s" s="8"/>
    </row>
    <row r="26">
      <c r="A26"/>
      <c r="B26" t="s">
        <v>23</v>
      </c>
      <c r="C26" s="10">
        <f>B2*0.075</f>
        <v>0.075</v>
      </c>
      <c r="D26" t="s">
        <v>8</v>
      </c>
      <c r="E26" t="s" s="8"/>
    </row>
    <row r="27">
      <c r="A27"/>
      <c r="B27" t="s">
        <v>16</v>
      </c>
      <c r="C27" s="10">
        <f>B2*2</f>
        <v>2</v>
      </c>
      <c r="D27" t="s">
        <v>3</v>
      </c>
      <c r="E27" t="s" s="8"/>
    </row>
    <row r="28">
      <c r="A28"/>
      <c r="B28" t="s">
        <v>18</v>
      </c>
      <c r="C28" s="10">
        <f>B2*24</f>
        <v>24</v>
      </c>
      <c r="D28" t="s">
        <v>12</v>
      </c>
      <c r="E28" t="s" s="8"/>
    </row>
    <row r="29">
      <c r="A29"/>
      <c r="B29" t="s">
        <v>9</v>
      </c>
      <c r="C29" s="10">
        <f>B2*5</f>
        <v>5</v>
      </c>
      <c r="D29" t="s">
        <v>8</v>
      </c>
      <c r="E29" t="s" s="8"/>
    </row>
    <row r="30">
      <c r="A30" t="s" s="11">
        <v>27</v>
      </c>
      <c r="B30" t="inlineStr" s="12">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C30"/>
      <c r="D30"/>
      <c r="E30" t="s" s="8"/>
    </row>
    <row r="31">
      <c r="A31"/>
      <c r="B31" t="s">
        <v>7</v>
      </c>
      <c r="C31" s="10">
        <f>B2*16</f>
        <v>16</v>
      </c>
      <c r="D31" t="s">
        <v>8</v>
      </c>
      <c r="E31" t="s" s="8"/>
    </row>
    <row r="32">
      <c r="A32" t="s" s="11">
        <v>28</v>
      </c>
      <c r="B32" t="inlineStr" s="12">
        <is>
          <t>Marquer la cuisson du goulash (four, veille au soir) — Faites suer à l'huile les oignons émincés et les poivrons sans coloration dans une sauteuse. Égouttez l'huile de cuisson des légumes dans 1 bac GN 1/1 H 65 perforé doublé d'un bac plein. Répartissez équitablement dans 4 bacs GN 1/1 H 100 de cuisson : la viande saisie au four, les oignons et poivrons suivis, le paprika en poudre, l'ail haché, la tomate concentrée, la tomate concassée, la purée de liaison préparée à froid, le tout haché surgelé, les épices et l'assaisonnement (sel, poivre, piment). Mouillez avec les 24 litres de fond brun clair, répartis entre les 4 bacs. Piquez la sonde de cuisson dans un morceau de viande. Couvrez hermétiquement chaque bac (couvercle ou film). Enfournez au four à +90°C minimum. Laissez cuire toute la nuit, 4 heures minimum (méthode Palika 2026-09-18, s'écarte du texte source "four mixte 160°C, 2h/2h30").</t>
        </is>
      </c>
      <c r="C32"/>
      <c r="D32"/>
      <c r="E32" t="s" s="8"/>
    </row>
    <row r="33">
      <c r="A33"/>
      <c r="B33" t="s">
        <v>20</v>
      </c>
      <c r="C33" s="10">
        <f>B2*0.4</f>
        <v>0.4</v>
      </c>
      <c r="D33" t="s">
        <v>8</v>
      </c>
      <c r="E33" t="s" s="8"/>
    </row>
    <row r="34">
      <c r="A34"/>
      <c r="B34" t="s">
        <v>13</v>
      </c>
      <c r="C34" s="10">
        <f>B2*0.073</f>
        <v>0.073</v>
      </c>
      <c r="D34" t="s">
        <v>8</v>
      </c>
      <c r="E34" t="s" s="8"/>
    </row>
    <row r="35">
      <c r="A35"/>
      <c r="B35" t="s">
        <v>19</v>
      </c>
      <c r="C35" s="10">
        <f>B2*0.007</f>
        <v>0.007</v>
      </c>
      <c r="D35" t="s">
        <v>8</v>
      </c>
      <c r="E35" t="s" s="8"/>
    </row>
    <row r="36">
      <c r="A36"/>
      <c r="B36" t="s">
        <v>21</v>
      </c>
      <c r="C36" s="10">
        <f>B2*0.2</f>
        <v>0.2</v>
      </c>
      <c r="D36" t="s">
        <v>8</v>
      </c>
      <c r="E36" t="s" s="8"/>
    </row>
    <row r="37">
      <c r="A37"/>
      <c r="B37" t="s">
        <v>22</v>
      </c>
      <c r="C37" s="10">
        <f>B2*0.015</f>
        <v>0.015</v>
      </c>
      <c r="D37" t="s">
        <v>8</v>
      </c>
      <c r="E37" t="s" s="8"/>
    </row>
    <row r="38">
      <c r="A38"/>
      <c r="B38" t="s">
        <v>11</v>
      </c>
      <c r="C38" s="10">
        <f>B2*1</f>
        <v>1</v>
      </c>
      <c r="D38" t="s">
        <v>12</v>
      </c>
      <c r="E38" t="s" s="8"/>
    </row>
    <row r="39">
      <c r="A39" t="s" s="11">
        <v>29</v>
      </c>
      <c r="B39" t="inlineStr" s="12">
        <is>
          <t>Reprise du matin et dressage avec la garniture — À la reprise du matin, contrôlez par sondage la température à cœur (+95/97°C attendu). Prélevez 4 litres de fond de cuisson à la louche manche long crochet dans les bacs four, passez-le au chinois. Dégraissez la surface du goulash et agitez les bacs d'un mouvement circulaire pour lier l'ensemble des éléments. Incorporez les pommes de terre sous vide précuites dans chaque bac, nappez avec les 4 litres de fond prélevés. Couvrez à nouveau hermétiquement chaque bac. Remettez au four à +70°C jusqu'au service. Avant le service, décerclez les bacs un par un, au fur et à mesure de leur sortie du four ou de l'armoire chaude — jamais un découvrement global en une seule fois.</t>
        </is>
      </c>
      <c r="C39"/>
      <c r="D39"/>
      <c r="E39" t="s" s="8"/>
    </row>
    <row r="40">
      <c r="A40"/>
      <c r="B40" t="s">
        <v>10</v>
      </c>
      <c r="C40" s="10">
        <f>B2*25</f>
        <v>25</v>
      </c>
      <c r="D40" t="s">
        <v>8</v>
      </c>
      <c r="E40" t="s" s="8"/>
    </row>
    <row r="41">
      <c r="A41" t="s" s="11">
        <v>30</v>
      </c>
      <c r="B41" t="inlineStr" s="12">
        <is>
          <t>Cuire les poivrons pour le décor — En bac perforé, cuisez 4 minutes à la vapeur les 2,5 kg de poivrons en lanières réservés en décor. Décorez les bacs de service avec les poivrons en lanières.</t>
        </is>
      </c>
      <c r="C41"/>
      <c r="D41"/>
      <c r="E41" t="s" s="8"/>
    </row>
    <row r="42">
      <c r="A42" t="s" s="11">
        <v>31</v>
      </c>
      <c r="B42" t="s" s="12">
        <v>32</v>
      </c>
      <c r="C42"/>
      <c r="D42"/>
      <c r="E42" t="s" s="8"/>
    </row>
    <row r="43">
      <c r="A43" t="s" s="13">
        <v>33</v>
      </c>
      <c r="B43"/>
      <c r="C43"/>
      <c r="D43"/>
      <c r="E43" t="s" s="8"/>
    </row>
  </sheetData>
  <sheetProtection sheet="1" formatRows="0" formatColumns="0"/>
  <mergeCells count="10">
    <mergeCell ref="A1:D1"/>
    <mergeCell ref="A4:D4"/>
    <mergeCell ref="B22:D22"/>
    <mergeCell ref="B23:D23"/>
    <mergeCell ref="B30:D30"/>
    <mergeCell ref="B32:D32"/>
    <mergeCell ref="B39:D39"/>
    <mergeCell ref="B41:D41"/>
    <mergeCell ref="B42:D42"/>
    <mergeCell ref="A43:D4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35</v>
      </c>
      <c r="B2" s="14">
        <v>5</v>
      </c>
      <c r="C2" t="s">
        <v>8</v>
      </c>
      <c r="D2" t="s" s="7">
        <v>36</v>
      </c>
      <c r="E2" t="s" s="8"/>
    </row>
    <row r="3">
      <c r="A3"/>
      <c r="B3"/>
      <c r="C3"/>
      <c r="D3"/>
      <c r="E3" t="s" s="8"/>
    </row>
    <row r="4">
      <c r="A4" t="s" s="9">
        <v>37</v>
      </c>
      <c r="B4"/>
      <c r="C4"/>
      <c r="D4"/>
      <c r="E4" t="s" s="8"/>
    </row>
    <row r="5">
      <c r="A5" t="s" s="4">
        <v>6</v>
      </c>
      <c r="B5"/>
      <c r="C5"/>
      <c r="D5"/>
      <c r="E5" t="s" s="8"/>
    </row>
    <row r="6">
      <c r="A6"/>
      <c r="B6" t="s">
        <v>38</v>
      </c>
      <c r="C6" s="10">
        <f>B2*0.2</f>
        <v>1</v>
      </c>
      <c r="D6" t="s">
        <v>8</v>
      </c>
      <c r="E6" t="s" s="8"/>
    </row>
    <row r="7">
      <c r="A7"/>
      <c r="B7" t="s">
        <v>39</v>
      </c>
      <c r="C7" s="10">
        <f>B2*0.8</f>
        <v>4</v>
      </c>
      <c r="D7" t="s">
        <v>12</v>
      </c>
      <c r="E7" t="s" s="8"/>
    </row>
    <row r="8">
      <c r="A8"/>
      <c r="B8"/>
      <c r="C8"/>
      <c r="D8"/>
      <c r="E8" t="s" s="8"/>
    </row>
    <row r="9">
      <c r="A9" t="s" s="11">
        <v>24</v>
      </c>
      <c r="B9" t="s" s="12">
        <v>40</v>
      </c>
      <c r="C9"/>
      <c r="D9"/>
      <c r="E9" t="s" s="8"/>
    </row>
    <row r="10">
      <c r="A10"/>
      <c r="B10" t="s">
        <v>38</v>
      </c>
      <c r="C10" s="10">
        <f>B2*0.2</f>
        <v>1</v>
      </c>
      <c r="D10" t="s">
        <v>8</v>
      </c>
      <c r="E10" t="s" s="8"/>
    </row>
    <row r="11">
      <c r="A11"/>
      <c r="B11" t="s">
        <v>39</v>
      </c>
      <c r="C11" s="10">
        <f>B2*0.8</f>
        <v>4</v>
      </c>
      <c r="D11" t="s">
        <v>12</v>
      </c>
      <c r="E11" t="s" s="8"/>
    </row>
    <row r="12">
      <c r="A12" t="s" s="13">
        <v>33</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35</v>
      </c>
      <c r="B2" s="14">
        <v>2</v>
      </c>
      <c r="C2" t="s">
        <v>3</v>
      </c>
      <c r="D2" t="s" s="7">
        <v>42</v>
      </c>
      <c r="E2" t="s" s="8"/>
    </row>
    <row r="3">
      <c r="A3"/>
      <c r="B3"/>
      <c r="C3"/>
      <c r="D3"/>
      <c r="E3" t="s" s="8"/>
    </row>
    <row r="4">
      <c r="A4" t="s" s="9">
        <v>43</v>
      </c>
      <c r="B4"/>
      <c r="C4"/>
      <c r="D4"/>
      <c r="E4" t="s" s="8"/>
    </row>
    <row r="5">
      <c r="A5" t="s" s="4">
        <v>6</v>
      </c>
      <c r="B5"/>
      <c r="C5"/>
      <c r="D5"/>
      <c r="E5" t="s" s="8"/>
    </row>
    <row r="6">
      <c r="A6"/>
      <c r="B6" t="s">
        <v>44</v>
      </c>
      <c r="C6" s="10">
        <f>B2*0.88</f>
        <v>1.76</v>
      </c>
      <c r="D6" t="s">
        <v>8</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33</v>
      </c>
      <c r="B9"/>
      <c r="C9"/>
      <c r="D9"/>
      <c r="E9" t="s" s="8"/>
    </row>
  </sheetData>
  <sheetProtection sheet="1" formatRows="0" formatColumns="0"/>
  <mergeCells count="4">
    <mergeCell ref="A1:D1"/>
    <mergeCell ref="A4:D4"/>
    <mergeCell ref="B8:D8"/>
    <mergeCell ref="A9:D9"/>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45</v>
      </c>
      <c r="B1"/>
      <c r="C1"/>
      <c r="D1"/>
      <c r="E1" t="s" s="3">
        <v>1</v>
      </c>
    </row>
    <row r="2">
      <c r="A2" t="s" s="4">
        <v>35</v>
      </c>
      <c r="B2" s="14">
        <v>1.76</v>
      </c>
      <c r="C2" t="s">
        <v>8</v>
      </c>
      <c r="D2" t="s" s="7">
        <v>46</v>
      </c>
      <c r="E2" t="s" s="8"/>
    </row>
    <row r="3">
      <c r="A3"/>
      <c r="B3"/>
      <c r="C3"/>
      <c r="D3"/>
      <c r="E3" t="s" s="8"/>
    </row>
    <row r="4">
      <c r="A4" t="s" s="9">
        <v>47</v>
      </c>
      <c r="B4"/>
      <c r="C4"/>
      <c r="D4"/>
      <c r="E4" t="s" s="8"/>
    </row>
    <row r="5">
      <c r="A5" t="s" s="4">
        <v>6</v>
      </c>
      <c r="B5"/>
      <c r="C5"/>
      <c r="D5"/>
      <c r="E5" t="s" s="8"/>
    </row>
    <row r="6">
      <c r="A6"/>
      <c r="B6" t="s">
        <v>48</v>
      </c>
      <c r="C6" s="10">
        <f>B2*1.1363636364</f>
        <v>2</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33</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49</v>
      </c>
      <c r="B1"/>
      <c r="C1"/>
      <c r="D1"/>
      <c r="E1" t="s" s="3">
        <v>1</v>
      </c>
    </row>
    <row r="2">
      <c r="A2" t="s" s="4">
        <v>35</v>
      </c>
      <c r="B2" s="14">
        <v>2</v>
      </c>
      <c r="C2" t="s">
        <v>3</v>
      </c>
      <c r="D2" t="s" s="7">
        <v>42</v>
      </c>
      <c r="E2" t="s" s="8"/>
    </row>
    <row r="3">
      <c r="A3"/>
      <c r="B3"/>
      <c r="C3"/>
      <c r="D3"/>
      <c r="E3" t="s" s="8"/>
    </row>
    <row r="4">
      <c r="A4" t="s" s="9">
        <v>50</v>
      </c>
      <c r="B4"/>
      <c r="C4"/>
      <c r="D4"/>
      <c r="E4" t="s" s="8"/>
    </row>
    <row r="5">
      <c r="A5" t="s" s="4">
        <v>6</v>
      </c>
      <c r="B5"/>
      <c r="C5"/>
      <c r="D5"/>
      <c r="E5" t="s" s="8"/>
    </row>
    <row r="6">
      <c r="A6"/>
      <c r="B6" t="s">
        <v>51</v>
      </c>
      <c r="C6" s="10">
        <f>B2*2.3</f>
        <v>4.6</v>
      </c>
      <c r="D6" t="s">
        <v>8</v>
      </c>
      <c r="E6" t="s" s="8"/>
    </row>
    <row r="7">
      <c r="A7"/>
      <c r="B7"/>
      <c r="C7"/>
      <c r="D7"/>
      <c r="E7" t="s" s="8"/>
    </row>
    <row r="8">
      <c r="A8"/>
      <c r="B8" t="inlineStr" s="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8"/>
      <c r="D8"/>
      <c r="E8" t="s" s="8"/>
    </row>
    <row r="9">
      <c r="A9" t="s" s="13">
        <v>33</v>
      </c>
      <c r="B9"/>
      <c r="C9"/>
      <c r="D9"/>
      <c r="E9" t="s" s="8"/>
    </row>
  </sheetData>
  <sheetProtection sheet="1" formatRows="0" formatColumns="0"/>
  <mergeCells count="4">
    <mergeCell ref="A1:D1"/>
    <mergeCell ref="A4:D4"/>
    <mergeCell ref="B8:D8"/>
    <mergeCell ref="A9:D9"/>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52</v>
      </c>
      <c r="B1"/>
      <c r="C1"/>
      <c r="D1"/>
      <c r="E1" t="s" s="3">
        <v>1</v>
      </c>
    </row>
    <row r="2">
      <c r="A2" t="s" s="4">
        <v>35</v>
      </c>
      <c r="B2" s="14">
        <v>24</v>
      </c>
      <c r="C2" t="s">
        <v>12</v>
      </c>
      <c r="D2" t="s" s="7">
        <v>53</v>
      </c>
      <c r="E2" t="s" s="8"/>
    </row>
    <row r="3">
      <c r="A3"/>
      <c r="B3"/>
      <c r="C3"/>
      <c r="D3"/>
      <c r="E3" t="s" s="8"/>
    </row>
    <row r="4">
      <c r="A4" t="s" s="9">
        <v>54</v>
      </c>
      <c r="B4"/>
      <c r="C4"/>
      <c r="D4"/>
      <c r="E4" t="s" s="8"/>
    </row>
    <row r="5">
      <c r="A5" t="s" s="4">
        <v>6</v>
      </c>
      <c r="B5"/>
      <c r="C5"/>
      <c r="D5"/>
      <c r="E5" t="s" s="8"/>
    </row>
    <row r="6">
      <c r="A6"/>
      <c r="B6" t="s">
        <v>55</v>
      </c>
      <c r="C6" s="10">
        <f>B2*0.975</f>
        <v>23.4</v>
      </c>
      <c r="D6" t="s">
        <v>12</v>
      </c>
      <c r="E6" t="s" s="8"/>
    </row>
    <row r="7">
      <c r="A7"/>
      <c r="B7" t="s">
        <v>56</v>
      </c>
      <c r="C7" s="10">
        <f>B2*0.025</f>
        <v>0.6</v>
      </c>
      <c r="D7" t="s">
        <v>8</v>
      </c>
      <c r="E7" t="s" s="8"/>
    </row>
    <row r="8">
      <c r="A8"/>
      <c r="B8"/>
      <c r="C8"/>
      <c r="D8"/>
      <c r="E8" t="s" s="8"/>
    </row>
    <row r="9">
      <c r="A9" t="s" s="11">
        <v>24</v>
      </c>
      <c r="B9" t="s" s="12">
        <v>57</v>
      </c>
      <c r="C9"/>
      <c r="D9"/>
      <c r="E9" t="s" s="8"/>
    </row>
    <row r="10">
      <c r="A10"/>
      <c r="B10" t="s">
        <v>55</v>
      </c>
      <c r="C10" s="10">
        <f>B2*0.975</f>
        <v>23.4</v>
      </c>
      <c r="D10" t="s">
        <v>12</v>
      </c>
      <c r="E10" t="s" s="8"/>
    </row>
    <row r="11">
      <c r="A11"/>
      <c r="B11" t="s">
        <v>56</v>
      </c>
      <c r="C11" s="10">
        <f>B2*0.025</f>
        <v>0.6</v>
      </c>
      <c r="D11" t="s">
        <v>8</v>
      </c>
      <c r="E11" t="s" s="8"/>
    </row>
    <row r="12">
      <c r="A12" t="s" s="13">
        <v>33</v>
      </c>
      <c r="B12"/>
      <c r="C12"/>
      <c r="D12"/>
      <c r="E12" t="s" s="8"/>
    </row>
  </sheetData>
  <sheetProtection sheet="1" formatRows="0" formatColumns="0"/>
  <mergeCells count="4">
    <mergeCell ref="A1:D1"/>
    <mergeCell ref="A4:D4"/>
    <mergeCell ref="B9:D9"/>
    <mergeCell ref="A12:D12"/>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58</v>
      </c>
      <c r="B1"/>
      <c r="C1"/>
      <c r="D1"/>
      <c r="E1" t="s" s="3">
        <v>1</v>
      </c>
    </row>
    <row r="2">
      <c r="A2" t="s" s="4">
        <v>35</v>
      </c>
      <c r="B2" s="14">
        <v>4.6</v>
      </c>
      <c r="C2" t="s">
        <v>8</v>
      </c>
      <c r="D2" t="s" s="7">
        <v>59</v>
      </c>
      <c r="E2" t="s" s="8"/>
    </row>
    <row r="3">
      <c r="A3"/>
      <c r="B3"/>
      <c r="C3"/>
      <c r="D3"/>
      <c r="E3" t="s" s="8"/>
    </row>
    <row r="4">
      <c r="A4" t="s" s="9">
        <v>60</v>
      </c>
      <c r="B4"/>
      <c r="C4"/>
      <c r="D4"/>
      <c r="E4" t="s" s="8"/>
    </row>
    <row r="5">
      <c r="A5" t="s" s="4">
        <v>6</v>
      </c>
      <c r="B5"/>
      <c r="C5"/>
      <c r="D5"/>
      <c r="E5" t="s" s="8"/>
    </row>
    <row r="6">
      <c r="A6"/>
      <c r="B6" t="s">
        <v>61</v>
      </c>
      <c r="C6" s="10">
        <f>B2*0.4347826087</f>
        <v>2</v>
      </c>
      <c r="D6" t="s">
        <v>3</v>
      </c>
      <c r="E6" t="s" s="8"/>
    </row>
    <row r="7">
      <c r="A7"/>
      <c r="B7"/>
      <c r="C7"/>
      <c r="D7"/>
      <c r="E7" t="s" s="8"/>
    </row>
    <row r="8">
      <c r="A8"/>
      <c r="B8" t="inlineStr" s="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8"/>
      <c r="D8"/>
      <c r="E8" t="s" s="8"/>
    </row>
    <row r="9">
      <c r="A9" t="s" s="13">
        <v>33</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2026-09-22T16:41:02Z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2026-09-22T16:41:02Z</dcterms:modified>
  <cp:revision>1</cp:revision>
</cp:coreProperties>
</file>