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<sst xmlns="http://schemas.openxmlformats.org/spreadsheetml/2006/main" count="109" uniqueCount="109">
  <si>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</si>
  <si>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</si>
  <si>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BRAISE DE PORC AU LAIT ET AUX SENTEURS DE SAUGE</t>
  </si>
  <si>
    <t>Code</t>
  </si>
  <si>
    <t>GRO_CDC_115</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</si>
  <si>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</si>
  <si>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</si>
  <si>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</si>
  <si>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</si>
  <si>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</si>
  <si>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</si>
  <si>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</si>
  <si>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</si>
  <si>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</si>
  <si>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</si>
  <si>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</si>
  <si>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</si>
  <si>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</si>
  <si>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</si>
  <si>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</si>
  <si>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01:46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</si>
  <si>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</si>
  <si>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</si>
  <si>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</si>
  <si>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</si>
  <si>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</si>
  <si>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</si>
  <si>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</si>
  <si>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</si>
  <si>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</si>
  <si>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</si>
  <si>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</si>
  <si>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</si>
  <si>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</si>
  <si>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</si>
  <si>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EPI-POIVRE-GRAIN</t>
  </si>
  <si>
    <t>Poivre noir en grains entiers</t>
  </si>
  <si>
    <t>Épices en poudre et graines</t>
  </si>
  <si>
    <t>kg</t>
  </si>
  <si>
    <t>SAUGE-FEUILLE</t>
  </si>
  <si>
    <t>Feuilles de sauge fraiche</t>
  </si>
  <si>
    <t>Herbes aromatiques séchées</t>
  </si>
  <si>
    <t>RNME101417</t>
  </si>
  <si>
    <t>Herbes de Provence sachet 1kg</t>
  </si>
  <si>
    <t>Assaisonnements et corps gras</t>
  </si>
  <si>
    <t>RNME101405</t>
  </si>
  <si>
    <t>Huile de tournesol bidon 5L</t>
  </si>
  <si>
    <t>u</t>
  </si>
  <si>
    <t>KNORR-FBLIE-STD</t>
  </si>
  <si>
    <t>Fonds Brun Lié (Knorr Professional)</t>
  </si>
  <si>
    <t>Fonds déshydratés et poudres</t>
  </si>
  <si>
    <t>RNM57224806</t>
  </si>
  <si>
    <t>MARGARINE 60% MG 100% végétale pain 500g</t>
  </si>
  <si>
    <t>Produits laitiers et œufs</t>
  </si>
  <si>
    <t>LAIT-DEMI-UHT</t>
  </si>
  <si>
    <t>Lait demi-écrémé UHT 1,5% MG</t>
  </si>
  <si>
    <t>Laits et laits en poudre</t>
  </si>
  <si>
    <t>SEL-GROS</t>
  </si>
  <si>
    <t>Gros sel de mer</t>
  </si>
  <si>
    <t>Sels et condiments de base</t>
  </si>
  <si>
    <t>RNMS00780</t>
  </si>
  <si>
    <t>Oignons émincés surgelés</t>
  </si>
  <si>
    <t>Légumes surgelés</t>
  </si>
  <si>
    <t>RNM0110154</t>
  </si>
  <si>
    <t>PORC (longe) sans travers ni palette France</t>
  </si>
  <si>
    <t>Porc frais</t>
  </si>
  <si>
    <t>Total</t>
  </si>
  <si>
    <t>Niveau</t>
  </si>
  <si>
    <t>Composant</t>
  </si>
  <si>
    <t>Type</t>
  </si>
  <si>
    <t>Quantité (pour 100 pc)</t>
  </si>
  <si>
    <t>recette</t>
  </si>
  <si>
    <t>Viandes collectivité</t>
  </si>
  <si>
    <t xml:space="preserve">    ↳ PORC (longe) sans travers ni palette France</t>
  </si>
  <si>
    <t>matiere</t>
  </si>
  <si>
    <t xml:space="preserve">    ↳ Oignons émincés surgelés</t>
  </si>
  <si>
    <t xml:space="preserve">    ↳ HUILE TOURNESOL (L)</t>
  </si>
  <si>
    <t>Conversions diverses</t>
  </si>
  <si>
    <t xml:space="preserve">        ↳ Huile de tournesol bidon 5L</t>
  </si>
  <si>
    <t xml:space="preserve">    ↳ Lait demi-écrémé UHT 1,5% MG</t>
  </si>
  <si>
    <t xml:space="preserve">    ↳ Herbes de Provence sachet 1kg</t>
  </si>
  <si>
    <t xml:space="preserve">    ↳ MARGARINE 60% MG 100% végétale pain 500g</t>
  </si>
  <si>
    <t xml:space="preserve">    ↳ Fond brun lie reconstitue (collectivite)</t>
  </si>
  <si>
    <t>Préparations de base collectivité</t>
  </si>
  <si>
    <t xml:space="preserve">        ↳ EAU</t>
  </si>
  <si>
    <t xml:space="preserve">        ↳ Fonds Brun Lié (Knorr Professional)</t>
  </si>
  <si>
    <t xml:space="preserve">    ↳ Feuilles de sauge fraiche</t>
  </si>
  <si>
    <t xml:space="preserve">    ↳ Gros sel de mer</t>
  </si>
  <si>
    <t xml:space="preserve">    ↳ Poivre noir en grains entiers</t>
  </si>
  <si>
    <t>Recette</t>
  </si>
  <si>
    <t>#</t>
  </si>
  <si>
    <t>Verbe</t>
  </si>
  <si>
    <t>Étape</t>
  </si>
  <si>
    <t>Précision technique</t>
  </si>
  <si>
    <t>Durée</t>
  </si>
  <si>
    <t>Servir — Servir une tranche de viande arrosee de jus. Accompagner de gnocchis, polenta, riz pilaf, etc.</t>
  </si>
  <si>
    <t>Fond brun lie reconstitue (collectivite)</t>
  </si>
  <si>
    <t>DISSOUDRE</t>
  </si>
  <si>
    <t>Délayer la poudre dans l'eau froide en fouettant, puis porter à ébullition en remuant régulièrement.</t>
  </si>
  <si>
    <t>Fiche technique — BRAISE DE PORC AU LAIT ET AUX SENTEURS DE SAUGE</t>
  </si>
  <si>
    <t>BRAISE DE PORC AU LAIT ET AUX SENTEURS DE SAUGE  GRO_CDC_115</t>
  </si>
  <si>
    <t>1.</t>
  </si>
  <si>
    <t>2.</t>
  </si>
  <si>
    <t>3.</t>
  </si>
  <si>
    <t xml:space="preserve">    Fond brun lie reconstitue (collectivite)</t>
  </si>
  <si>
    <t xml:space="preserve">    HUILE TOURNESOL (L) (conv.)</t>
  </si>
  <si>
    <t>4.</t>
  </si>
  <si>
    <t>5.</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</si>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</sst>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65.33845</v>
      </c>
    </row>
    <row r="12">
      <c r="A12" t="s" s="3">
        <v>16</v>
      </c>
      <c r="B12" s="4">
        <v>0.6533845</v>
      </c>
    </row>
    <row r="13">
      <c r="A13"/>
      <c r="B13"/>
    </row>
    <row r="14">
      <c r="A14" t="s" s="5">
        <v>17</v>
      </c>
      <c r="B14" t="s" s="5">
        <v>14</v>
      </c>
    </row>
    <row r="15">
      <c r="A15" t="s" s="5">
        <v>18</v>
      </c>
      <c r="B15" s="6">
        <v>65.33845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1.95</v>
      </c>
      <c r="E7" s="11">
        <f>D7*$B$2</f>
        <v>1.95</v>
      </c>
      <c r="F7" t="s">
        <v>34</v>
      </c>
      <c r="G7" s="4">
        <f>E7*0.003</f>
        <v>0.00585</v>
      </c>
    </row>
    <row r="8">
      <c r="A8" t="s">
        <v>35</v>
      </c>
      <c r="B8" t="s">
        <v>36</v>
      </c>
      <c r="C8" t="s">
        <v>37</v>
      </c>
      <c r="D8" s="9">
        <v>0.02</v>
      </c>
      <c r="E8" s="11">
        <f>D8*$B$2</f>
        <v>0.02</v>
      </c>
      <c r="F8" t="s">
        <v>38</v>
      </c>
      <c r="G8" s="4">
        <f>E8*12</f>
        <v>0.24</v>
      </c>
    </row>
    <row r="9">
      <c r="A9" t="s">
        <v>39</v>
      </c>
      <c r="B9" t="s">
        <v>40</v>
      </c>
      <c r="C9" t="s">
        <v>41</v>
      </c>
      <c r="D9" s="9">
        <v>0.005</v>
      </c>
      <c r="E9" s="11">
        <f>D9*$B$2</f>
        <v>0.005</v>
      </c>
      <c r="F9" t="s">
        <v>38</v>
      </c>
      <c r="G9" s="4">
        <f>E9*25</f>
        <v>0.125</v>
      </c>
    </row>
    <row r="10">
      <c r="A10" t="s">
        <v>42</v>
      </c>
      <c r="B10" t="s">
        <v>43</v>
      </c>
      <c r="C10" t="s">
        <v>44</v>
      </c>
      <c r="D10" s="9">
        <v>0.01</v>
      </c>
      <c r="E10" s="11">
        <f>D10*$B$2</f>
        <v>0.01</v>
      </c>
      <c r="F10" t="s">
        <v>38</v>
      </c>
      <c r="G10" s="4">
        <f>E10*12.66</f>
        <v>0.1266</v>
      </c>
    </row>
    <row r="11">
      <c r="A11" t="s">
        <v>45</v>
      </c>
      <c r="B11" t="s">
        <v>46</v>
      </c>
      <c r="C11" t="s">
        <v>44</v>
      </c>
      <c r="D11" s="9">
        <v>0.1</v>
      </c>
      <c r="E11" s="11">
        <f>D11*$B$2</f>
        <v>0.1</v>
      </c>
      <c r="F11" t="s">
        <v>47</v>
      </c>
      <c r="G11" s="4">
        <f>E11*20.35</f>
        <v>2.035</v>
      </c>
    </row>
    <row r="12">
      <c r="A12" t="s">
        <v>48</v>
      </c>
      <c r="B12" t="s">
        <v>49</v>
      </c>
      <c r="C12" t="s">
        <v>50</v>
      </c>
      <c r="D12" s="9">
        <v>0.05</v>
      </c>
      <c r="E12" s="11">
        <f>D12*$B$2</f>
        <v>0.05</v>
      </c>
      <c r="F12" t="s">
        <v>38</v>
      </c>
      <c r="G12" s="4">
        <f>E12*0</f>
        <v>0</v>
      </c>
    </row>
    <row r="13">
      <c r="A13" t="s">
        <v>51</v>
      </c>
      <c r="B13" t="s">
        <v>52</v>
      </c>
      <c r="C13" t="s">
        <v>53</v>
      </c>
      <c r="D13" s="9">
        <v>0.5</v>
      </c>
      <c r="E13" s="11">
        <f>D13*$B$2</f>
        <v>0.5</v>
      </c>
      <c r="F13" t="s">
        <v>38</v>
      </c>
      <c r="G13" s="4">
        <f>E13*3.5</f>
        <v>1.75</v>
      </c>
    </row>
    <row r="14">
      <c r="A14" t="s">
        <v>54</v>
      </c>
      <c r="B14" t="s">
        <v>55</v>
      </c>
      <c r="C14" t="s">
        <v>56</v>
      </c>
      <c r="D14" s="9">
        <v>8</v>
      </c>
      <c r="E14" s="11">
        <f>D14*$B$2</f>
        <v>8</v>
      </c>
      <c r="F14" t="s">
        <v>34</v>
      </c>
      <c r="G14" s="4">
        <f>E14*0.9</f>
        <v>7.2</v>
      </c>
    </row>
    <row r="15">
      <c r="A15" t="s">
        <v>57</v>
      </c>
      <c r="B15" t="s">
        <v>58</v>
      </c>
      <c r="C15" t="s">
        <v>59</v>
      </c>
      <c r="D15" s="9">
        <v>0.05</v>
      </c>
      <c r="E15" s="11">
        <f>D15*$B$2</f>
        <v>0.05</v>
      </c>
      <c r="F15" t="s">
        <v>38</v>
      </c>
      <c r="G15" s="4">
        <f>E15*0.42</f>
        <v>0.021</v>
      </c>
    </row>
    <row r="16">
      <c r="A16" t="s">
        <v>60</v>
      </c>
      <c r="B16" t="s">
        <v>61</v>
      </c>
      <c r="C16" t="s">
        <v>62</v>
      </c>
      <c r="D16" s="9">
        <v>1.5</v>
      </c>
      <c r="E16" s="11">
        <f>D16*$B$2</f>
        <v>1.5</v>
      </c>
      <c r="F16" t="s">
        <v>38</v>
      </c>
      <c r="G16" s="4">
        <f>E16*3.89</f>
        <v>5.835</v>
      </c>
    </row>
    <row r="17">
      <c r="A17" t="s">
        <v>63</v>
      </c>
      <c r="B17" t="s">
        <v>64</v>
      </c>
      <c r="C17" t="s">
        <v>65</v>
      </c>
      <c r="D17" s="9">
        <v>16</v>
      </c>
      <c r="E17" s="11">
        <f>D17*$B$2</f>
        <v>16</v>
      </c>
      <c r="F17" t="s">
        <v>38</v>
      </c>
      <c r="G17" s="4">
        <f>E17*3</f>
        <v>48</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1">
        <v>100</v>
      </c>
      <c r="E2" t="s">
        <v>24</v>
      </c>
      <c r="F2" t="s">
        <v>72</v>
      </c>
    </row>
    <row r="3">
      <c r="A3">
        <v>1</v>
      </c>
      <c r="B3" t="s">
        <v>73</v>
      </c>
      <c r="C3" t="s">
        <v>74</v>
      </c>
      <c r="D3" s="11">
        <v>16</v>
      </c>
      <c r="E3" t="s">
        <v>38</v>
      </c>
      <c r="F3" t="s">
        <v>65</v>
      </c>
    </row>
    <row r="4">
      <c r="A4">
        <v>1</v>
      </c>
      <c r="B4" t="s">
        <v>75</v>
      </c>
      <c r="C4" t="s">
        <v>74</v>
      </c>
      <c r="D4" s="11">
        <v>1.5</v>
      </c>
      <c r="E4" t="s">
        <v>38</v>
      </c>
      <c r="F4" t="s">
        <v>62</v>
      </c>
    </row>
    <row r="5">
      <c r="A5">
        <v>1</v>
      </c>
      <c r="B5" t="s">
        <v>76</v>
      </c>
      <c r="C5" t="s">
        <v>71</v>
      </c>
      <c r="D5" s="11">
        <v>0.5</v>
      </c>
      <c r="E5" t="s">
        <v>34</v>
      </c>
      <c r="F5" t="s">
        <v>77</v>
      </c>
    </row>
    <row r="6">
      <c r="A6">
        <v>2</v>
      </c>
      <c r="B6" t="s">
        <v>78</v>
      </c>
      <c r="C6" t="s">
        <v>74</v>
      </c>
      <c r="D6" s="11">
        <v>0.1</v>
      </c>
      <c r="E6" t="s">
        <v>47</v>
      </c>
      <c r="F6" t="s">
        <v>44</v>
      </c>
    </row>
    <row r="7">
      <c r="A7">
        <v>1</v>
      </c>
      <c r="B7" t="s">
        <v>79</v>
      </c>
      <c r="C7" t="s">
        <v>74</v>
      </c>
      <c r="D7" s="11">
        <v>8</v>
      </c>
      <c r="E7" t="s">
        <v>34</v>
      </c>
      <c r="F7" t="s">
        <v>56</v>
      </c>
    </row>
    <row r="8">
      <c r="A8">
        <v>1</v>
      </c>
      <c r="B8" t="s">
        <v>80</v>
      </c>
      <c r="C8" t="s">
        <v>74</v>
      </c>
      <c r="D8" s="11">
        <v>0.01</v>
      </c>
      <c r="E8" t="s">
        <v>38</v>
      </c>
      <c r="F8" t="s">
        <v>44</v>
      </c>
    </row>
    <row r="9">
      <c r="A9">
        <v>1</v>
      </c>
      <c r="B9" t="s">
        <v>81</v>
      </c>
      <c r="C9" t="s">
        <v>74</v>
      </c>
      <c r="D9" s="11">
        <v>0.5</v>
      </c>
      <c r="E9" t="s">
        <v>38</v>
      </c>
      <c r="F9" t="s">
        <v>53</v>
      </c>
    </row>
    <row r="10">
      <c r="A10">
        <v>1</v>
      </c>
      <c r="B10" t="s">
        <v>82</v>
      </c>
      <c r="C10" t="s">
        <v>71</v>
      </c>
      <c r="D10" s="11">
        <v>2</v>
      </c>
      <c r="E10" t="s">
        <v>34</v>
      </c>
      <c r="F10" t="s">
        <v>83</v>
      </c>
    </row>
    <row r="11">
      <c r="A11">
        <v>2</v>
      </c>
      <c r="B11" t="s">
        <v>84</v>
      </c>
      <c r="C11" t="s">
        <v>74</v>
      </c>
      <c r="D11" s="11">
        <v>1.95</v>
      </c>
      <c r="E11" t="s">
        <v>34</v>
      </c>
      <c r="F11" t="s">
        <v>33</v>
      </c>
    </row>
    <row r="12">
      <c r="A12">
        <v>2</v>
      </c>
      <c r="B12" t="s">
        <v>85</v>
      </c>
      <c r="C12" t="s">
        <v>74</v>
      </c>
      <c r="D12" s="11">
        <v>0.05</v>
      </c>
      <c r="E12" t="s">
        <v>38</v>
      </c>
      <c r="F12" t="s">
        <v>50</v>
      </c>
    </row>
    <row r="13">
      <c r="A13">
        <v>1</v>
      </c>
      <c r="B13" t="s">
        <v>86</v>
      </c>
      <c r="C13" t="s">
        <v>74</v>
      </c>
      <c r="D13" s="11">
        <v>0.005</v>
      </c>
      <c r="E13" t="s">
        <v>38</v>
      </c>
      <c r="F13" t="s">
        <v>41</v>
      </c>
    </row>
    <row r="14">
      <c r="A14">
        <v>1</v>
      </c>
      <c r="B14" t="s">
        <v>87</v>
      </c>
      <c r="C14" t="s">
        <v>74</v>
      </c>
      <c r="D14" s="11">
        <v>0.05</v>
      </c>
      <c r="E14" t="s">
        <v>38</v>
      </c>
      <c r="F14" t="s">
        <v>59</v>
      </c>
    </row>
    <row r="15">
      <c r="A15">
        <v>1</v>
      </c>
      <c r="B15" t="s">
        <v>88</v>
      </c>
      <c r="C15" t="s">
        <v>74</v>
      </c>
      <c r="D15" s="11">
        <v>0.02</v>
      </c>
      <c r="E15" t="s">
        <v>38</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4">
        <is>
          <t>Mise en place du poste de travail — Verifier les DLC, peser les denrees, selectionner le materiel. Desinfecter le materiel et le poste de travail suivant les protocoles.</t>
        </is>
      </c>
      <c r="E2" t="s" s="14"/>
      <c r="F2"/>
    </row>
    <row r="3">
      <c r="A3" t="s">
        <v>2</v>
      </c>
      <c r="B3">
        <v>2</v>
      </c>
      <c r="C3"/>
      <c r="D3" t="inlineStr" s="14">
        <is>
          <t>Preparations preliminaires — Deconditionner les oignons surgeles suivant la procedure. Reserver. Laver et desinfecter les feuilles de sauge suivant la procedure. Reserver. Parer et detailler la longe de porc en pieces de 2 a 3 kg.</t>
        </is>
      </c>
      <c r="E3" t="s" s="14"/>
      <c r="F3"/>
    </row>
    <row r="4">
      <c r="A4" t="s">
        <v>2</v>
      </c>
      <c r="B4">
        <v>3</v>
      </c>
      <c r="C4"/>
      <c r="D4" t="inlineStr" s="14">
        <is>
          <t>Marquer la cuisson — En sauteuse, dans l'huile et la margarine, faire suer les oignons émincés. Reserver, puis bien faire saisir toutes les faces des pieces de viande. Reserver. Degraisser et eliminer les particules carbonisees de la sauteuse. Deglacer avec le fond brun clair. Reduire le fond brun clair de moitie. Reserver au chaud en attente d'utilisation. Dans la sauteuse, verser le lait, les feuilles de sauge, le sel, le poivre et les herbes de Provence. Mettre le porc dans le lait parfume. Le liquide doit etre a mi-hauteur de la viande. Piquer la sonde de cuisson dans le milieu de la piece de viande et dans le sens de la longueur. Cuire 2h a couvert. Atteindre +75/80°C a coeur. Verifier la cuisson par sondage. Le jus qui apparait lors du sondage doit etre clair. La chair doit etre moelleuse sous la pression des doigts. Respecter la procedure de fin de cuisson. Decanter la viande dans 1 bac GN 2/1 H 100. Trancher la viande et deposer les tranches dans 4 bacs GN 1/1 H 65. Couvrir et stocker en armoire chaude et maintenir a +63°C en attente de consommation.</t>
        </is>
      </c>
      <c r="E4" t="s" s="14"/>
      <c r="F4"/>
    </row>
    <row r="5">
      <c r="A5" t="s">
        <v>2</v>
      </c>
      <c r="B5">
        <v>4</v>
      </c>
      <c r="C5"/>
      <c r="D5" t="inlineStr" s="14">
        <is>
          <t>Confectionner le jus — Reduire le fond de cuisson. Obtenir 3 litres de reduction. Passer la reduction au chinois dans une russe. Ajouter le deglacage a base de fond brun clair. Rectifier l'assaisonnement. Eventuellement corser le jus avec du concentre de viande. Le jus doit avoir une consistance sirupeuse. Au besoin, mettre au point avec un peu de roux dehydrate ou de fecule delayee dans du madere. Reserver dans 1 GN 1/4 H 200. Couvrir ou filmer et maintenir a +63°C en attente de consommation.</t>
        </is>
      </c>
      <c r="E5" t="s" s="14"/>
      <c r="F5"/>
    </row>
    <row r="6">
      <c r="A6" t="s">
        <v>2</v>
      </c>
      <c r="B6">
        <v>5</v>
      </c>
      <c r="C6"/>
      <c r="D6" t="s" s="14">
        <v>95</v>
      </c>
      <c r="E6" t="s" s="14"/>
      <c r="F6"/>
    </row>
    <row r="7">
      <c r="A7" t="s">
        <v>96</v>
      </c>
      <c r="B7">
        <v>1</v>
      </c>
      <c r="C7" t="s">
        <v>97</v>
      </c>
      <c r="D7" t="s" s="14">
        <v>98</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99</v>
      </c>
      <c r="B1"/>
      <c r="C1"/>
      <c r="D1"/>
    </row>
    <row r="2">
      <c r="A2" t="str" s="15">
        <f>"GRO_CDC_115 · GRO.VIANDES · référence : "&amp;Besoins!B3&amp;" "&amp;Besoins!C3&amp;" · multiplicateur réglable sur la feuille ""Besoins"""</f>
        <v>GRO_CDC_115 · GRO.VIANDES · référence : 100 pc · multiplicateur réglable sur la feuille </v>
      </c>
      <c r="B2"/>
      <c r="C2"/>
      <c r="D2"/>
    </row>
    <row r="3">
      <c r="A3"/>
      <c r="B3"/>
      <c r="C3"/>
      <c r="D3"/>
    </row>
    <row r="4">
      <c r="A4" t="s" s="16">
        <v>100</v>
      </c>
      <c r="B4"/>
      <c r="C4"/>
      <c r="D4"/>
    </row>
    <row r="5">
      <c r="A5" t="s" s="17">
        <v>101</v>
      </c>
      <c r="B5" t="str" s="14">
        <f>Procedure!D2</f>
        <v>Mise en place du poste de travail — Verifier les DLC, peser les denrees, selectionner le materiel. Desinfecter le materiel et le poste de travail suivant les protocoles.</v>
      </c>
      <c r="C5"/>
      <c r="D5"/>
    </row>
    <row r="6">
      <c r="A6" t="s" s="17">
        <v>102</v>
      </c>
      <c r="B6" t="str" s="14">
        <f>Procedure!D3</f>
        <v>Preparations preliminaires — Deconditionner les oignons surgeles suivant la procedure. Reserver. Laver et desinfecter les feuilles de sauge suivant la procedure. Reserver. Parer et detailler la longe de porc en pieces de 2 a 3 kg.</v>
      </c>
      <c r="C6"/>
      <c r="D6"/>
    </row>
    <row r="7">
      <c r="A7"/>
      <c r="B7" t="str">
        <f>Besoins!B17</f>
        <v>PORC (longe) sans travers ni palette France</v>
      </c>
      <c r="C7" s="11">
        <f>Besoins!E17</f>
        <v>16</v>
      </c>
      <c r="D7" t="str">
        <f>Besoins!F17</f>
        <v>kg</v>
      </c>
    </row>
    <row r="8">
      <c r="A8"/>
      <c r="B8" t="str">
        <f>Besoins!B9</f>
        <v>Feuilles de sauge fraiche</v>
      </c>
      <c r="C8" s="11">
        <f>Besoins!E9</f>
        <v>0.005</v>
      </c>
      <c r="D8" t="str">
        <f>Besoins!F9</f>
        <v>kg</v>
      </c>
    </row>
    <row r="9">
      <c r="A9"/>
      <c r="B9" t="str">
        <f>Besoins!B16</f>
        <v>Oignons émincés surgelés</v>
      </c>
      <c r="C9" s="11">
        <f>Besoins!E16</f>
        <v>1.5</v>
      </c>
      <c r="D9" t="str">
        <f>Besoins!F16</f>
        <v>kg</v>
      </c>
    </row>
    <row r="10">
      <c r="A10" t="s" s="17">
        <v>103</v>
      </c>
      <c r="B10" t="str" s="14">
        <f>Procedure!D4</f>
        <v>Marquer la cuisson — En sauteuse, dans l'huile et la margarine, faire suer les oignons émincés. Reserver, puis bien faire saisir toutes les faces des pieces de viande. Reserver. Degraisser et eliminer les particules carbonisees de la sauteuse. Deglacer avec le fond brun clair. Reduire le fond brun clair de moitie. Reserver au chaud en attente d'utilisation. Dans la sauteuse, verser le lait, les feuilles de sauge, le sel, le poivre et les herbes de Provence. Mettre le porc dans le lait parfume. Le liquide doit etre a mi-hauteur de la viande. Piquer la sonde de cuisson dans le milieu de la piece de viande et dans le sens de la longueur. Cuire 2h a couvert. Atteindre +75/80°C a coeur. Verifier la cuisson par sondage. Le jus qui apparait lors du sondage doit etre clair. La chair doit etre moelleuse sous la pression des doigts. Respecter la procedure de fin de cuisson. Decanter la viande dans 1 bac GN 2/1 H 100. Trancher la viande et deposer les tranches dans 4 bacs GN 1/1 H 65. Couvrir et stocker en armoire chaude et maintenir a +63°C en attente de consommation.</v>
      </c>
      <c r="C10"/>
      <c r="D10"/>
    </row>
    <row r="11">
      <c r="A11"/>
      <c r="B11" t="str">
        <f>Besoins!B14</f>
        <v>Lait demi-écrémé UHT 1,5% MG</v>
      </c>
      <c r="C11" s="11">
        <f>Besoins!E14</f>
        <v>8</v>
      </c>
      <c r="D11" t="str">
        <f>Besoins!F14</f>
        <v>lt</v>
      </c>
    </row>
    <row r="12">
      <c r="A12"/>
      <c r="B12" t="s">
        <v>104</v>
      </c>
      <c r="C12" s="11">
        <f>'Besoins'!$B$2*2</f>
        <v>2</v>
      </c>
      <c r="D12" t="s">
        <v>34</v>
      </c>
    </row>
    <row r="13">
      <c r="A13"/>
      <c r="B13" t="str">
        <f>Besoins!B15</f>
        <v>Gros sel de mer</v>
      </c>
      <c r="C13" s="11">
        <f>Besoins!E15</f>
        <v>0.05</v>
      </c>
      <c r="D13" t="str">
        <f>Besoins!F15</f>
        <v>kg</v>
      </c>
    </row>
    <row r="14">
      <c r="A14"/>
      <c r="B14" t="str">
        <f>Besoins!B8</f>
        <v>Poivre noir en grains entiers</v>
      </c>
      <c r="C14" s="11">
        <f>Besoins!E8</f>
        <v>0.02</v>
      </c>
      <c r="D14" t="str">
        <f>Besoins!F8</f>
        <v>kg</v>
      </c>
    </row>
    <row r="15">
      <c r="A15"/>
      <c r="B15" t="str">
        <f>Besoins!B10</f>
        <v>Herbes de Provence sachet 1kg</v>
      </c>
      <c r="C15" s="11">
        <f>Besoins!E10</f>
        <v>0.01</v>
      </c>
      <c r="D15" t="str">
        <f>Besoins!F10</f>
        <v>kg</v>
      </c>
    </row>
    <row r="16">
      <c r="A16"/>
      <c r="B16" t="s">
        <v>105</v>
      </c>
      <c r="C16" s="11">
        <f>'Besoins'!$B$2*0.5</f>
        <v>0.5</v>
      </c>
      <c r="D16" t="s">
        <v>34</v>
      </c>
    </row>
    <row r="17">
      <c r="A17"/>
      <c r="B17" t="str">
        <f>Besoins!B13</f>
        <v>MARGARINE 60% MG 100% végétale pain 500g</v>
      </c>
      <c r="C17" s="11">
        <f>Besoins!E13</f>
        <v>0.5</v>
      </c>
      <c r="D17" t="str">
        <f>Besoins!F13</f>
        <v>kg</v>
      </c>
    </row>
    <row r="18">
      <c r="A18" t="s" s="17">
        <v>106</v>
      </c>
      <c r="B18" t="str" s="14">
        <f>Procedure!D5</f>
        <v>Confectionner le jus — Reduire le fond de cuisson. Obtenir 3 litres de reduction. Passer la reduction au chinois dans une russe. Ajouter le deglacage a base de fond brun clair. Rectifier l'assaisonnement. Eventuellement corser le jus avec du concentre de viande. Le jus doit avoir une consistance sirupeuse. Au besoin, mettre au point avec un peu de roux dehydrate ou de fecule delayee dans du madere. Reserver dans 1 GN 1/4 H 200. Couvrir ou filmer et maintenir a +63°C en attente de consommation.</v>
      </c>
      <c r="C18"/>
      <c r="D18"/>
    </row>
    <row r="19">
      <c r="A19" t="s" s="17">
        <v>107</v>
      </c>
      <c r="B19" t="str" s="14">
        <f>Procedure!D6</f>
        <v>Servir — Servir une tranche de viande arrosee de jus. Accompagner de gnocchis, polenta, riz pilaf, etc.</v>
      </c>
      <c r="C19"/>
      <c r="D19"/>
    </row>
    <row r="20">
      <c r="A20"/>
      <c r="B20"/>
      <c r="C20"/>
      <c r="D20"/>
    </row>
    <row r="21">
      <c r="A21" t="s" s="16">
        <v>108</v>
      </c>
      <c r="B21"/>
      <c r="C21"/>
      <c r="D21"/>
    </row>
    <row r="22">
      <c r="A22" t="s" s="17">
        <v>101</v>
      </c>
      <c r="B22" t="str" s="14">
        <f>"[DISSOUDRE] "&amp;Procedure!D7</f>
        <v>[DISSOUDRE] Délayer la poudre dans l'eau froide en fouettant, puis porter à ébullition en remuant régulièrement.</v>
      </c>
      <c r="C22"/>
      <c r="D22"/>
    </row>
    <row r="23">
      <c r="A23"/>
      <c r="B23" t="str">
        <f>Besoins!B7</f>
        <v>EAU</v>
      </c>
      <c r="C23" s="11">
        <f>Besoins!E7</f>
        <v>1.95</v>
      </c>
      <c r="D23" t="str">
        <f>Besoins!F7</f>
        <v>lt</v>
      </c>
    </row>
    <row r="24">
      <c r="A24"/>
      <c r="B24" t="str">
        <f>Besoins!B12</f>
        <v>Fonds Brun Lié (Knorr Professional)</v>
      </c>
      <c r="C24" s="11">
        <f>Besoins!E12</f>
        <v>0.05</v>
      </c>
      <c r="D24" t="str">
        <f>Besoins!F12</f>
        <v>kg</v>
      </c>
    </row>
    <row r="25">
      <c r="A25"/>
      <c r="B25"/>
      <c r="C25"/>
      <c r="D25"/>
    </row>
    <row r="26">
      <c r="A26" t="s" s="18">
        <v>21</v>
      </c>
      <c r="B26"/>
      <c r="C26"/>
      <c r="D26"/>
    </row>
  </sheetData>
  <sheetProtection sheet="1" formatRows="0" formatColumns="0"/>
  <mergeCells count="11">
    <mergeCell ref="A1:D1"/>
    <mergeCell ref="A2:D2"/>
    <mergeCell ref="A4:D4"/>
    <mergeCell ref="B5:D5"/>
    <mergeCell ref="B6:D6"/>
    <mergeCell ref="B10:D10"/>
    <mergeCell ref="B18:D18"/>
    <mergeCell ref="B19:D19"/>
    <mergeCell ref="A21:D21"/>
    <mergeCell ref="B22:D22"/>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2026-09-23T23:46:33Z</dcterms:created>
  <dc:title>BRAISE DE PORC AU LAIT ET AUX S</dc:title>
  <dc:subject/>
  <dc:creator>CUIS.web</dc:creator>
  <cp:lastModifiedBy/>
  <cp:keywords/>
  <dc:description>Export automatique — moteur récursif d'origine : Bernard Vandendaele</dc:description>
  <cp:category/>
  <dc:language>en-US</dc:language>
  <dcterms:modified xsi:type="dcterms:W3CDTF">2026-09-23T23:46:33Z</dcterms:modified>
  <cp:revision>1</cp:revision>
</cp:coreProperties>
</file>