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<sst xmlns="http://schemas.openxmlformats.org/spreadsheetml/2006/main" count="157" uniqueCount="157">
  <si>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</si>
  <si>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</si>
  <si>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FILETS DE COLIN FARCIS LA VALLIÈRE</t>
  </si>
  <si>
    <t>Code</t>
  </si>
  <si>
    <t>GRO_CDC_087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</si>
  <si>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</si>
  <si>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</si>
  <si>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</si>
  <si>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</si>
  <si>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</si>
  <si>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</si>
  <si>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</si>
  <si>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</si>
  <si>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</si>
  <si>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</si>
  <si>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</si>
  <si>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</si>
  <si>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</si>
  <si>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</si>
  <si>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</si>
  <si>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</si>
  <si>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</si>
  <si>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</si>
  <si>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</si>
  <si>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</si>
  <si>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</si>
  <si>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</si>
  <si>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</si>
  <si>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</si>
  <si>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</si>
  <si>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</si>
  <si>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</si>
  <si>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</si>
  <si>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</si>
  <si>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</si>
  <si>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</si>
  <si>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</si>
  <si>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</si>
  <si>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CHEF-CONC-CHAMPI</t>
  </si>
  <si>
    <t>Concentré Liquide Champignons (CHEF, Nestlé Professional)</t>
  </si>
  <si>
    <t>Condiments et sauces</t>
  </si>
  <si>
    <t>CHEF-FUMET-CRUS</t>
  </si>
  <si>
    <t>Fonds Naturel Fumet de Crustacés prêt-à-l'emploi (CHEF, Nestlé Professional)</t>
  </si>
  <si>
    <t>00001743</t>
  </si>
  <si>
    <t>farine de blé tamisée type 55</t>
  </si>
  <si>
    <t>Épicerie salée</t>
  </si>
  <si>
    <t>EPI-PIMENT-CAYE</t>
  </si>
  <si>
    <t>Piment de Cayenne</t>
  </si>
  <si>
    <t>Épices en poudre et graines</t>
  </si>
  <si>
    <t>kg</t>
  </si>
  <si>
    <t>EPI-POIVRE-NOIR</t>
  </si>
  <si>
    <t>Poivre noir moulu</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</si>
  <si>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</si>
  <si>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</si>
  <si>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</si>
  <si>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</si>
  <si>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</si>
  <si>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</si>
  <si>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</si>
  <si>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</si>
  <si>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</si>
  <si>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</si>
  <si>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</si>
  <si>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</si>
  <si>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</si>
  <si>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</si>
  <si>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</si>
  <si>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CRE-FRAICHE-LI</t>
  </si>
  <si>
    <t>Crème fraîche liquide 15% MG allégée</t>
  </si>
  <si>
    <t>SEL-FIN</t>
  </si>
  <si>
    <t>Sel fin de cuisine</t>
  </si>
  <si>
    <t>Sels et condiments de base</t>
  </si>
  <si>
    <t>RNMS00433</t>
  </si>
  <si>
    <t>Filets de colin lieu</t>
  </si>
  <si>
    <t>Poissons et fruits de mer surgelés</t>
  </si>
  <si>
    <t>SAUMON-FILET-SUR</t>
  </si>
  <si>
    <t>Filets de saumon surgeles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</si>
  <si>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</si>
  <si>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</si>
  <si>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</si>
  <si>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</si>
  <si>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</si>
  <si>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</si>
  <si>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</si>
  <si>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</si>
  <si>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</si>
  <si>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</si>
  <si>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Sel fin de cuisine</t>
  </si>
  <si>
    <t xml:space="preserve">    ↳ Poivre noir moulu</t>
  </si>
  <si>
    <t xml:space="preserve">    ↳ Filets de saumon surgeles</t>
  </si>
  <si>
    <t xml:space="preserve">    ↳ OEUF (P)</t>
  </si>
  <si>
    <t>Conversions oeufs et ovoproduits</t>
  </si>
  <si>
    <t xml:space="preserve">        ↳ OEUF (ml)</t>
  </si>
  <si>
    <t xml:space="preserve">            ↳ OEUF A3 (PRIX)</t>
  </si>
  <si>
    <t xml:space="preserve">    ↳ Crème fraîche épaisse 30% MG</t>
  </si>
  <si>
    <t xml:space="preserve">    ↳ Piment de Cayenne</t>
  </si>
  <si>
    <t xml:space="preserve">    ↳ Fumet de crustacés reconstitué (collectivité)</t>
  </si>
  <si>
    <t>Préparations de base collectivité</t>
  </si>
  <si>
    <t xml:space="preserve">        ↳ EAU</t>
  </si>
  <si>
    <t xml:space="preserve">        ↳ Fumet de Crustacés déshydraté (Knorr Professional)</t>
  </si>
  <si>
    <t xml:space="preserve">    ↳ VIN BLANC CUISSON (L)</t>
  </si>
  <si>
    <t>Conversions diverses</t>
  </si>
  <si>
    <t xml:space="preserve">        ↳ Vin blanc bib 10L UE</t>
  </si>
  <si>
    <t xml:space="preserve">    ↳ Roux Blanc</t>
  </si>
  <si>
    <t>Roux et liaisons de base</t>
  </si>
  <si>
    <t xml:space="preserve">        ↳ Beurre de cuisine bloc 10 kg</t>
  </si>
  <si>
    <t xml:space="preserve">        ↳ farine de blé tamisée type 55</t>
  </si>
  <si>
    <t xml:space="preserve">    ↳ Crème fraîche liquide 15% MG allégée</t>
  </si>
  <si>
    <t xml:space="preserve">    ↳ Fonds naturel fumet de crustacés prêt à l'emploi (collectivité)</t>
  </si>
  <si>
    <t xml:space="preserve">        ↳ Fonds Naturel Fumet de Crustacés prêt-à-l'emploi (CHEF, Nestlé Professional)</t>
  </si>
  <si>
    <t xml:space="preserve">    ↳ Concentré liquide champignons (collectivité)</t>
  </si>
  <si>
    <t xml:space="preserve">        ↳ Concentré Liquide Champignons (CHEF, Nestlé Professional)</t>
  </si>
  <si>
    <t>Recette</t>
  </si>
  <si>
    <t>#</t>
  </si>
  <si>
    <t>Verbe</t>
  </si>
  <si>
    <t>Étape</t>
  </si>
  <si>
    <t>Précision technique</t>
  </si>
  <si>
    <t>Durée</t>
  </si>
  <si>
    <t>Plaquer les filets de colin — Éponger les filets avec du papier absorbant. Plaquer les filets sur les bacs beurrés.</t>
  </si>
  <si>
    <t>Dresser et servir — Dresser sur assiette un filet farci. Napper de sauce crustacés.</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</si>
  <si>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</si>
  <si>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</si>
  <si>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</si>
  <si>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</si>
  <si>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</si>
  <si>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</si>
  <si>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</si>
  <si>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</si>
  <si>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</si>
  <si>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</si>
  <si>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Fonds naturel fumet de crustacés prêt à l'emploi (collectivité)</t>
  </si>
  <si>
    <t>Utiliser directement le fonds naturel, sans dilution — reconditionnement en cuisine.</t>
  </si>
  <si>
    <t>Concentré liquide champignons (collectivité)</t>
  </si>
  <si>
    <t>Utiliser directement le concentré liquide, sans dilution — reconditionnement en cuisine.</t>
  </si>
  <si>
    <t>Fiche technique — FILETS DE COLIN FARCIS LA VALLIÈRE</t>
  </si>
  <si>
    <t>FILETS DE COLIN FARCIS LA VALLIÈRE  GRO_CDC_087</t>
  </si>
  <si>
    <t>1.</t>
  </si>
  <si>
    <t>2.</t>
  </si>
  <si>
    <t xml:space="preserve">    Filets de colin lieu</t>
  </si>
  <si>
    <t xml:space="preserve">    Sel fin de cuisine</t>
  </si>
  <si>
    <t xml:space="preserve">    Poivre noir moulu</t>
  </si>
  <si>
    <t>3.</t>
  </si>
  <si>
    <t xml:space="preserve">    OEUF (P) (conv.)</t>
  </si>
  <si>
    <t>4.</t>
  </si>
  <si>
    <t>5.</t>
  </si>
  <si>
    <t>6.</t>
  </si>
  <si>
    <t xml:space="preserve">    Fumet de crustacés reconstitué (collectivité)</t>
  </si>
  <si>
    <t xml:space="preserve">    VIN BLANC CUISSON (L) (conv.)</t>
  </si>
  <si>
    <t xml:space="preserve">    Roux Blanc</t>
  </si>
  <si>
    <t xml:space="preserve">    Fonds naturel fumet de crustacés prêt à l'emploi (collectivité)</t>
  </si>
  <si>
    <t xml:space="preserve">    Concentré liquide champignons (collectivité)</t>
  </si>
  <si>
    <t>7.</t>
  </si>
  <si>
    <t>8.</t>
  </si>
  <si>
    <t>↳ Fumet de crustacés reconstitué (collectivité)  GRO-FUMET-CRUS</t>
  </si>
  <si>
    <t>↳ Roux Blanc  00SAU_REC001</t>
  </si>
  <si>
    <t>↳ Fonds naturel fumet de crustacés prêt à l'emploi (collectivité)  GRO-FC-CRUS-CH</t>
  </si>
  <si>
    <t>↳ Concentré liquide champignons (collectivité)  GRO-CC-CHAMPI-CH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</si>
</sst>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265.50555</v>
      </c>
    </row>
    <row r="12">
      <c r="A12" t="s" s="3">
        <v>16</v>
      </c>
      <c r="B12" s="4">
        <v>2.6550555</v>
      </c>
    </row>
    <row r="13">
      <c r="A13"/>
      <c r="B13"/>
    </row>
    <row r="14">
      <c r="A14" t="s" s="5">
        <v>17</v>
      </c>
      <c r="B14" t="s" s="5">
        <v>14</v>
      </c>
    </row>
    <row r="15">
      <c r="A15" t="s" s="5">
        <v>18</v>
      </c>
      <c r="B15" s="6">
        <v>265.50555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s="12">
        <v>34</v>
      </c>
      <c r="B8" t="s">
        <v>35</v>
      </c>
      <c r="C8" t="s">
        <v>36</v>
      </c>
      <c r="D8" s="9">
        <v>9.75</v>
      </c>
      <c r="E8" s="11">
        <f>D8*$B$2</f>
        <v>9.75</v>
      </c>
      <c r="F8" t="s">
        <v>37</v>
      </c>
      <c r="G8" s="4">
        <f>E8*0.003</f>
        <v>0.02925</v>
      </c>
    </row>
    <row r="9">
      <c r="A9" t="s">
        <v>38</v>
      </c>
      <c r="B9" t="s">
        <v>39</v>
      </c>
      <c r="C9" t="s">
        <v>40</v>
      </c>
      <c r="D9" s="9">
        <v>0.1</v>
      </c>
      <c r="E9" s="11">
        <f>D9*$B$2</f>
        <v>0.1</v>
      </c>
      <c r="F9" t="s">
        <v>37</v>
      </c>
      <c r="G9" s="4">
        <f>E9*64.8</f>
        <v>6.48</v>
      </c>
    </row>
    <row r="10">
      <c r="A10" t="s">
        <v>41</v>
      </c>
      <c r="B10" t="s">
        <v>42</v>
      </c>
      <c r="C10" t="s">
        <v>40</v>
      </c>
      <c r="D10" s="9">
        <v>0.1</v>
      </c>
      <c r="E10" s="11">
        <f>D10*$B$2</f>
        <v>0.1</v>
      </c>
      <c r="F10" t="s">
        <v>37</v>
      </c>
      <c r="G10" s="4">
        <f>E10*12.35</f>
        <v>1.235</v>
      </c>
    </row>
    <row r="11">
      <c r="A11" t="s" s="12">
        <v>43</v>
      </c>
      <c r="B11" t="s">
        <v>44</v>
      </c>
      <c r="C11" t="s">
        <v>45</v>
      </c>
      <c r="D11" s="9">
        <v>0.75</v>
      </c>
      <c r="E11" s="11">
        <f>D11*$B$2</f>
        <v>0.75</v>
      </c>
      <c r="F11" t="s">
        <v>24</v>
      </c>
      <c r="G11" s="4">
        <f>E11*0</f>
        <v>0</v>
      </c>
    </row>
    <row r="12">
      <c r="A12" t="s">
        <v>46</v>
      </c>
      <c r="B12" t="s">
        <v>47</v>
      </c>
      <c r="C12" t="s">
        <v>48</v>
      </c>
      <c r="D12" s="9">
        <v>0.001</v>
      </c>
      <c r="E12" s="11">
        <f>D12*$B$2</f>
        <v>0.001</v>
      </c>
      <c r="F12" t="s">
        <v>49</v>
      </c>
      <c r="G12" s="4">
        <f>E12*9.8</f>
        <v>0.0098</v>
      </c>
    </row>
    <row r="13">
      <c r="A13" t="s">
        <v>50</v>
      </c>
      <c r="B13" t="s">
        <v>51</v>
      </c>
      <c r="C13" t="s">
        <v>48</v>
      </c>
      <c r="D13" s="9">
        <v>0.018</v>
      </c>
      <c r="E13" s="11">
        <f>D13*$B$2</f>
        <v>0.018</v>
      </c>
      <c r="F13" t="s">
        <v>49</v>
      </c>
      <c r="G13" s="4">
        <f>E13*12.5</f>
        <v>0.225</v>
      </c>
    </row>
    <row r="14">
      <c r="A14" t="s">
        <v>52</v>
      </c>
      <c r="B14" t="s">
        <v>53</v>
      </c>
      <c r="C14" t="s">
        <v>54</v>
      </c>
      <c r="D14" s="9">
        <v>0.2</v>
      </c>
      <c r="E14" s="11">
        <f>D14*$B$2</f>
        <v>0.2</v>
      </c>
      <c r="F14" t="s">
        <v>55</v>
      </c>
      <c r="G14" s="4">
        <f>E14*24.02</f>
        <v>4.804</v>
      </c>
    </row>
    <row r="15">
      <c r="A15" t="s">
        <v>56</v>
      </c>
      <c r="B15" t="s">
        <v>57</v>
      </c>
      <c r="C15" t="s">
        <v>58</v>
      </c>
      <c r="D15" s="9">
        <v>0.25</v>
      </c>
      <c r="E15" s="11">
        <f>D15*$B$2</f>
        <v>0.25</v>
      </c>
      <c r="F15" t="s">
        <v>49</v>
      </c>
      <c r="G15" s="4">
        <f>E15*27.72</f>
        <v>6.93</v>
      </c>
    </row>
    <row r="16">
      <c r="A16" t="s">
        <v>59</v>
      </c>
      <c r="B16" t="s">
        <v>60</v>
      </c>
      <c r="C16" t="s">
        <v>61</v>
      </c>
      <c r="D16" s="9">
        <v>0.75</v>
      </c>
      <c r="E16" s="11">
        <f>D16*$B$2</f>
        <v>0.75</v>
      </c>
      <c r="F16" t="s">
        <v>49</v>
      </c>
      <c r="G16" s="4">
        <f>E16*4.9</f>
        <v>3.675</v>
      </c>
    </row>
    <row r="17">
      <c r="A17" t="s">
        <v>62</v>
      </c>
      <c r="B17" t="s">
        <v>63</v>
      </c>
      <c r="C17" t="s">
        <v>61</v>
      </c>
      <c r="D17" s="9">
        <v>0.25</v>
      </c>
      <c r="E17" s="11">
        <f>D17*$B$2</f>
        <v>0.25</v>
      </c>
      <c r="F17" t="s">
        <v>49</v>
      </c>
      <c r="G17" s="4">
        <f>E17*5.2</f>
        <v>1.3</v>
      </c>
    </row>
    <row r="18">
      <c r="A18" t="s">
        <v>64</v>
      </c>
      <c r="B18" t="s">
        <v>65</v>
      </c>
      <c r="C18" t="s">
        <v>66</v>
      </c>
      <c r="D18" s="9">
        <v>0.4</v>
      </c>
      <c r="E18" s="11">
        <f>D18*$B$2</f>
        <v>0.4</v>
      </c>
      <c r="F18" t="s">
        <v>49</v>
      </c>
      <c r="G18" s="4">
        <f>E18*3.1</f>
        <v>1.24</v>
      </c>
    </row>
    <row r="19">
      <c r="A19" t="s">
        <v>67</v>
      </c>
      <c r="B19" t="s">
        <v>68</v>
      </c>
      <c r="C19" t="s">
        <v>66</v>
      </c>
      <c r="D19" s="9">
        <v>2</v>
      </c>
      <c r="E19" s="11">
        <f>D19*$B$2</f>
        <v>2</v>
      </c>
      <c r="F19" t="s">
        <v>37</v>
      </c>
      <c r="G19" s="4">
        <f>E19*2.2</f>
        <v>4.4</v>
      </c>
    </row>
    <row r="20">
      <c r="A20" t="s">
        <v>69</v>
      </c>
      <c r="B20" t="s">
        <v>70</v>
      </c>
      <c r="C20" t="s">
        <v>71</v>
      </c>
      <c r="D20" s="9">
        <v>0.05</v>
      </c>
      <c r="E20" s="11">
        <f>D20*$B$2</f>
        <v>0.05</v>
      </c>
      <c r="F20" t="s">
        <v>49</v>
      </c>
      <c r="G20" s="4">
        <f>E20*0.35</f>
        <v>0.0175</v>
      </c>
    </row>
    <row r="21">
      <c r="A21" t="s">
        <v>72</v>
      </c>
      <c r="B21" t="s">
        <v>73</v>
      </c>
      <c r="C21" t="s">
        <v>74</v>
      </c>
      <c r="D21" s="9">
        <v>13</v>
      </c>
      <c r="E21" s="11">
        <f>D21*$B$2</f>
        <v>13</v>
      </c>
      <c r="F21" t="s">
        <v>49</v>
      </c>
      <c r="G21" s="4">
        <f>E21*16</f>
        <v>208</v>
      </c>
    </row>
    <row r="22">
      <c r="A22" t="s">
        <v>75</v>
      </c>
      <c r="B22" t="s">
        <v>76</v>
      </c>
      <c r="C22" t="s">
        <v>74</v>
      </c>
      <c r="D22" s="9">
        <v>2</v>
      </c>
      <c r="E22" s="11">
        <f>D22*$B$2</f>
        <v>2</v>
      </c>
      <c r="F22" t="s">
        <v>49</v>
      </c>
      <c r="G22" s="4">
        <f>E22*12.5</f>
        <v>25</v>
      </c>
    </row>
    <row r="23">
      <c r="A23"/>
      <c r="B23"/>
      <c r="C23"/>
      <c r="D23"/>
      <c r="E23"/>
      <c r="F23" t="s" s="3">
        <v>77</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12</v>
      </c>
      <c r="E3" t="s">
        <v>49</v>
      </c>
      <c r="F3" t="s">
        <v>74</v>
      </c>
    </row>
    <row r="4">
      <c r="A4">
        <v>1</v>
      </c>
      <c r="B4" t="s">
        <v>86</v>
      </c>
      <c r="C4" t="s">
        <v>85</v>
      </c>
      <c r="D4" s="11">
        <v>0.25</v>
      </c>
      <c r="E4" t="s">
        <v>49</v>
      </c>
      <c r="F4" t="s">
        <v>61</v>
      </c>
    </row>
    <row r="5">
      <c r="A5">
        <v>1</v>
      </c>
      <c r="B5" t="s">
        <v>87</v>
      </c>
      <c r="C5" t="s">
        <v>85</v>
      </c>
      <c r="D5" s="11">
        <v>0.025</v>
      </c>
      <c r="E5" t="s">
        <v>49</v>
      </c>
      <c r="F5" t="s">
        <v>71</v>
      </c>
    </row>
    <row r="6">
      <c r="A6">
        <v>1</v>
      </c>
      <c r="B6" t="s">
        <v>88</v>
      </c>
      <c r="C6" t="s">
        <v>85</v>
      </c>
      <c r="D6" s="11">
        <v>0.012</v>
      </c>
      <c r="E6" t="s">
        <v>49</v>
      </c>
      <c r="F6" t="s">
        <v>48</v>
      </c>
    </row>
    <row r="7">
      <c r="A7">
        <v>1</v>
      </c>
      <c r="B7" t="s">
        <v>89</v>
      </c>
      <c r="C7" t="s">
        <v>85</v>
      </c>
      <c r="D7" s="11">
        <v>2</v>
      </c>
      <c r="E7" t="s">
        <v>49</v>
      </c>
      <c r="F7" t="s">
        <v>74</v>
      </c>
    </row>
    <row r="8">
      <c r="A8">
        <v>1</v>
      </c>
      <c r="B8" t="s">
        <v>84</v>
      </c>
      <c r="C8" t="s">
        <v>85</v>
      </c>
      <c r="D8" s="11">
        <v>1</v>
      </c>
      <c r="E8" t="s">
        <v>49</v>
      </c>
      <c r="F8" t="s">
        <v>74</v>
      </c>
    </row>
    <row r="9">
      <c r="A9">
        <v>1</v>
      </c>
      <c r="B9" t="s">
        <v>90</v>
      </c>
      <c r="C9" t="s">
        <v>82</v>
      </c>
      <c r="D9" s="11">
        <v>8</v>
      </c>
      <c r="E9" t="s">
        <v>24</v>
      </c>
      <c r="F9" t="s">
        <v>91</v>
      </c>
    </row>
    <row r="10">
      <c r="A10">
        <v>2</v>
      </c>
      <c r="B10" t="s">
        <v>92</v>
      </c>
      <c r="C10" t="s">
        <v>82</v>
      </c>
      <c r="D10" s="11">
        <v>0.44</v>
      </c>
      <c r="E10" t="s">
        <v>37</v>
      </c>
      <c r="F10" t="s">
        <v>91</v>
      </c>
    </row>
    <row r="11">
      <c r="A11">
        <v>3</v>
      </c>
      <c r="B11" t="s">
        <v>93</v>
      </c>
      <c r="C11" t="s">
        <v>85</v>
      </c>
      <c r="D11" s="11">
        <v>8</v>
      </c>
      <c r="E11" t="s">
        <v>24</v>
      </c>
      <c r="F11" t="s">
        <v>33</v>
      </c>
    </row>
    <row r="12">
      <c r="A12">
        <v>1</v>
      </c>
      <c r="B12" t="s">
        <v>94</v>
      </c>
      <c r="C12" t="s">
        <v>85</v>
      </c>
      <c r="D12" s="11">
        <v>0.4</v>
      </c>
      <c r="E12" t="s">
        <v>49</v>
      </c>
      <c r="F12" t="s">
        <v>66</v>
      </c>
    </row>
    <row r="13">
      <c r="A13">
        <v>1</v>
      </c>
      <c r="B13" t="s">
        <v>87</v>
      </c>
      <c r="C13" t="s">
        <v>85</v>
      </c>
      <c r="D13" s="11">
        <v>0.025</v>
      </c>
      <c r="E13" t="s">
        <v>49</v>
      </c>
      <c r="F13" t="s">
        <v>71</v>
      </c>
    </row>
    <row r="14">
      <c r="A14">
        <v>1</v>
      </c>
      <c r="B14" t="s">
        <v>88</v>
      </c>
      <c r="C14" t="s">
        <v>85</v>
      </c>
      <c r="D14" s="11">
        <v>0.006</v>
      </c>
      <c r="E14" t="s">
        <v>49</v>
      </c>
      <c r="F14" t="s">
        <v>48</v>
      </c>
    </row>
    <row r="15">
      <c r="A15">
        <v>1</v>
      </c>
      <c r="B15" t="s">
        <v>95</v>
      </c>
      <c r="C15" t="s">
        <v>85</v>
      </c>
      <c r="D15" s="11">
        <v>0.001</v>
      </c>
      <c r="E15" t="s">
        <v>49</v>
      </c>
      <c r="F15" t="s">
        <v>48</v>
      </c>
    </row>
    <row r="16">
      <c r="A16">
        <v>1</v>
      </c>
      <c r="B16" t="s">
        <v>96</v>
      </c>
      <c r="C16" t="s">
        <v>82</v>
      </c>
      <c r="D16" s="11">
        <v>10</v>
      </c>
      <c r="E16" t="s">
        <v>37</v>
      </c>
      <c r="F16" t="s">
        <v>97</v>
      </c>
    </row>
    <row r="17">
      <c r="A17">
        <v>2</v>
      </c>
      <c r="B17" t="s">
        <v>98</v>
      </c>
      <c r="C17" t="s">
        <v>85</v>
      </c>
      <c r="D17" s="11">
        <v>9.75</v>
      </c>
      <c r="E17" t="s">
        <v>37</v>
      </c>
      <c r="F17" t="s">
        <v>36</v>
      </c>
    </row>
    <row r="18">
      <c r="A18">
        <v>2</v>
      </c>
      <c r="B18" t="s">
        <v>99</v>
      </c>
      <c r="C18" t="s">
        <v>85</v>
      </c>
      <c r="D18" s="11">
        <v>0.25</v>
      </c>
      <c r="E18" t="s">
        <v>49</v>
      </c>
      <c r="F18" t="s">
        <v>58</v>
      </c>
    </row>
    <row r="19">
      <c r="A19">
        <v>1</v>
      </c>
      <c r="B19" t="s">
        <v>100</v>
      </c>
      <c r="C19" t="s">
        <v>82</v>
      </c>
      <c r="D19" s="11">
        <v>2</v>
      </c>
      <c r="E19" t="s">
        <v>37</v>
      </c>
      <c r="F19" t="s">
        <v>101</v>
      </c>
    </row>
    <row r="20">
      <c r="A20">
        <v>2</v>
      </c>
      <c r="B20" t="s">
        <v>102</v>
      </c>
      <c r="C20" t="s">
        <v>85</v>
      </c>
      <c r="D20" s="11">
        <v>0.2</v>
      </c>
      <c r="E20" t="s">
        <v>55</v>
      </c>
      <c r="F20" t="s">
        <v>54</v>
      </c>
    </row>
    <row r="21">
      <c r="A21">
        <v>1</v>
      </c>
      <c r="B21" t="s">
        <v>103</v>
      </c>
      <c r="C21" t="s">
        <v>82</v>
      </c>
      <c r="D21" s="11">
        <v>1.5</v>
      </c>
      <c r="E21" t="s">
        <v>49</v>
      </c>
      <c r="F21" t="s">
        <v>104</v>
      </c>
    </row>
    <row r="22">
      <c r="A22">
        <v>2</v>
      </c>
      <c r="B22" t="s">
        <v>105</v>
      </c>
      <c r="C22" t="s">
        <v>85</v>
      </c>
      <c r="D22" s="11">
        <v>0.75</v>
      </c>
      <c r="E22" t="s">
        <v>49</v>
      </c>
      <c r="F22" t="s">
        <v>61</v>
      </c>
    </row>
    <row r="23">
      <c r="A23">
        <v>2</v>
      </c>
      <c r="B23" t="s">
        <v>106</v>
      </c>
      <c r="C23" t="s">
        <v>85</v>
      </c>
      <c r="D23" s="11">
        <v>0.75</v>
      </c>
      <c r="E23" t="s">
        <v>49</v>
      </c>
      <c r="F23" t="s">
        <v>45</v>
      </c>
    </row>
    <row r="24">
      <c r="A24">
        <v>1</v>
      </c>
      <c r="B24" t="s">
        <v>107</v>
      </c>
      <c r="C24" t="s">
        <v>85</v>
      </c>
      <c r="D24" s="11">
        <v>2</v>
      </c>
      <c r="E24" t="s">
        <v>37</v>
      </c>
      <c r="F24" t="s">
        <v>66</v>
      </c>
    </row>
    <row r="25">
      <c r="A25">
        <v>1</v>
      </c>
      <c r="B25" t="s">
        <v>108</v>
      </c>
      <c r="C25" t="s">
        <v>82</v>
      </c>
      <c r="D25" s="11">
        <v>0.1</v>
      </c>
      <c r="E25" t="s">
        <v>49</v>
      </c>
      <c r="F25" t="s">
        <v>97</v>
      </c>
    </row>
    <row r="26">
      <c r="A26">
        <v>2</v>
      </c>
      <c r="B26" t="s">
        <v>109</v>
      </c>
      <c r="C26" t="s">
        <v>85</v>
      </c>
      <c r="D26" s="11">
        <v>0.1</v>
      </c>
      <c r="E26" t="s">
        <v>37</v>
      </c>
      <c r="F26" t="s">
        <v>40</v>
      </c>
    </row>
    <row r="27">
      <c r="A27">
        <v>1</v>
      </c>
      <c r="B27" t="s">
        <v>110</v>
      </c>
      <c r="C27" t="s">
        <v>82</v>
      </c>
      <c r="D27" s="11">
        <v>0.1</v>
      </c>
      <c r="E27" t="s">
        <v>49</v>
      </c>
      <c r="F27" t="s">
        <v>97</v>
      </c>
    </row>
    <row r="28">
      <c r="A28">
        <v>2</v>
      </c>
      <c r="B28" t="s">
        <v>111</v>
      </c>
      <c r="C28" t="s">
        <v>85</v>
      </c>
      <c r="D28" s="11">
        <v>0.1</v>
      </c>
      <c r="E28" t="s">
        <v>37</v>
      </c>
      <c r="F2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t="s" s="14"/>
      <c r="F3"/>
    </row>
    <row r="4">
      <c r="A4" t="s">
        <v>2</v>
      </c>
      <c r="B4">
        <v>3</v>
      </c>
      <c r="C4"/>
      <c r="D4" t="inlineStr" s="14">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t="s" s="14"/>
      <c r="F4"/>
    </row>
    <row r="5">
      <c r="A5" t="s">
        <v>2</v>
      </c>
      <c r="B5">
        <v>4</v>
      </c>
      <c r="C5"/>
      <c r="D5" t="s" s="14">
        <v>118</v>
      </c>
      <c r="E5" t="s" s="14"/>
      <c r="F5"/>
    </row>
    <row r="6">
      <c r="A6" t="s">
        <v>2</v>
      </c>
      <c r="B6">
        <v>5</v>
      </c>
      <c r="C6"/>
      <c r="D6" t="inlineStr" s="14">
        <is>
          <t>Farcir les filets de colin — Remplir de farce une poche jetable munie d'une douille cannelée n°10. Coucher à la poche, sur la longueur de chaque filet de colin, un bâton torsadé de farce de poisson. Réserver au froid les bacs de filets sur l'échelle du four.</t>
        </is>
      </c>
      <c r="E6" t="s" s="14"/>
      <c r="F6"/>
    </row>
    <row r="7">
      <c r="A7" t="s">
        <v>2</v>
      </c>
      <c r="B7">
        <v>6</v>
      </c>
      <c r="C7"/>
      <c r="D7" t="inlineStr" s="14">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t="s" s="14"/>
      <c r="F7"/>
    </row>
    <row r="8">
      <c r="A8" t="s">
        <v>2</v>
      </c>
      <c r="B8">
        <v>7</v>
      </c>
      <c r="C8"/>
      <c r="D8" t="inlineStr" s="14">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t="s" s="14"/>
      <c r="F8"/>
    </row>
    <row r="9">
      <c r="A9" t="s">
        <v>2</v>
      </c>
      <c r="B9">
        <v>8</v>
      </c>
      <c r="C9"/>
      <c r="D9" t="s" s="14">
        <v>119</v>
      </c>
      <c r="E9" t="s" s="14"/>
      <c r="F9"/>
    </row>
    <row r="10">
      <c r="A10" t="s">
        <v>120</v>
      </c>
      <c r="B10">
        <v>1</v>
      </c>
      <c r="C10"/>
      <c r="D10" t="s" s="14">
        <v>121</v>
      </c>
      <c r="E10" t="s" s="14"/>
      <c r="F10"/>
    </row>
    <row r="11">
      <c r="A11" t="s">
        <v>122</v>
      </c>
      <c r="B11">
        <v>1</v>
      </c>
      <c r="C11" t="s">
        <v>123</v>
      </c>
      <c r="D11" t="s" s="14">
        <v>124</v>
      </c>
      <c r="E11" t="s" s="14"/>
      <c r="F11"/>
    </row>
    <row r="12">
      <c r="A12" t="s">
        <v>122</v>
      </c>
      <c r="B12">
        <v>2</v>
      </c>
      <c r="C12" t="s">
        <v>125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122</v>
      </c>
      <c r="B13">
        <v>3</v>
      </c>
      <c r="C13" t="s">
        <v>126</v>
      </c>
      <c r="D13" t="inlineStr" s="14">
        <is>
          <t>Cuire le roux blanc — Cuire très doucement à feu réduit sans arrêter de mélanger. Arrêter la cuisson lorsqu'il blanchit et devient mousseux — on dit alors qu'il « fleurit ».</t>
        </is>
      </c>
      <c r="E13" t="s" s="14">
        <v>127</v>
      </c>
      <c r="F13"/>
    </row>
    <row r="14">
      <c r="A14" t="s">
        <v>122</v>
      </c>
      <c r="B14">
        <v>4</v>
      </c>
      <c r="C14" t="s">
        <v>128</v>
      </c>
      <c r="D14" t="s" s="14">
        <v>129</v>
      </c>
      <c r="E14" t="s" s="14"/>
      <c r="F14"/>
    </row>
    <row r="15">
      <c r="A15" t="s">
        <v>130</v>
      </c>
      <c r="B15">
        <v>1</v>
      </c>
      <c r="C15"/>
      <c r="D15" t="s" s="14">
        <v>131</v>
      </c>
      <c r="E15" t="s" s="14"/>
      <c r="F15"/>
    </row>
    <row r="16">
      <c r="A16" t="s">
        <v>132</v>
      </c>
      <c r="B16">
        <v>1</v>
      </c>
      <c r="C16"/>
      <c r="D16" t="s" s="14">
        <v>133</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7">
        <v>134</v>
      </c>
      <c r="B1"/>
      <c r="C1"/>
      <c r="D1"/>
    </row>
    <row r="2">
      <c r="A2" t="str" s="15">
        <f>"GRO_CDC_087 · GRO.POISSONS · référence : "&amp;Besoins!B3&amp;" "&amp;Besoins!C3&amp;" · multiplicateur réglable sur la feuille ""Besoins"""</f>
        <v>GRO_CDC_087 · GRO.POISSONS · référence : 100 pc · multiplicateur réglable sur la feuille </v>
      </c>
      <c r="B2"/>
      <c r="C2"/>
      <c r="D2"/>
    </row>
    <row r="3">
      <c r="A3"/>
      <c r="B3"/>
      <c r="C3"/>
      <c r="D3"/>
    </row>
    <row r="4">
      <c r="A4" t="s" s="16">
        <v>135</v>
      </c>
      <c r="B4"/>
      <c r="C4"/>
      <c r="D4"/>
    </row>
    <row r="5">
      <c r="A5" t="s" s="17">
        <v>136</v>
      </c>
      <c r="B5" t="str" s="14">
        <f>Procedure!D2</f>
        <v>Mise en place du poste de travail — Vérifier les D.L.C., peser les denrées, sélectionner le matériel nécessaire. Laver et désinfecter le matériel et le poste de travail en suivant les protocoles.</v>
      </c>
      <c r="C5"/>
      <c r="D5"/>
    </row>
    <row r="6">
      <c r="A6" t="s" s="17">
        <v>137</v>
      </c>
      <c r="B6" t="str" s="14">
        <f>Procedure!D3</f>
        <v>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v>
      </c>
      <c r="C6"/>
      <c r="D6"/>
    </row>
    <row r="7">
      <c r="A7"/>
      <c r="B7" t="s">
        <v>138</v>
      </c>
      <c r="C7" s="11">
        <f>'Besoins'!$B$2*12</f>
        <v>12</v>
      </c>
      <c r="D7" t="s">
        <v>49</v>
      </c>
    </row>
    <row r="8">
      <c r="A8"/>
      <c r="B8" t="str">
        <f>Besoins!B17</f>
        <v>Beurre doux 82% MG plaquette</v>
      </c>
      <c r="C8" s="11">
        <f>Besoins!E17</f>
        <v>0.25</v>
      </c>
      <c r="D8" t="str">
        <f>Besoins!F17</f>
        <v>kg</v>
      </c>
    </row>
    <row r="9">
      <c r="A9"/>
      <c r="B9" t="s">
        <v>139</v>
      </c>
      <c r="C9" s="11">
        <f>'Besoins'!$B$2*0.025</f>
        <v>0.025</v>
      </c>
      <c r="D9" t="s">
        <v>49</v>
      </c>
    </row>
    <row r="10">
      <c r="A10"/>
      <c r="B10" t="s">
        <v>140</v>
      </c>
      <c r="C10" s="11">
        <f>'Besoins'!$B$2*0.012</f>
        <v>0.012</v>
      </c>
      <c r="D10" t="s">
        <v>49</v>
      </c>
    </row>
    <row r="11">
      <c r="A11" t="s" s="17">
        <v>141</v>
      </c>
      <c r="B11" t="str" s="14">
        <f>Procedure!D4</f>
        <v>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v>
      </c>
      <c r="C11"/>
      <c r="D11"/>
    </row>
    <row r="12">
      <c r="A12"/>
      <c r="B12" t="str">
        <f>Besoins!B22</f>
        <v>Filets de saumon surgeles</v>
      </c>
      <c r="C12" s="11">
        <f>Besoins!E22</f>
        <v>2</v>
      </c>
      <c r="D12" t="str">
        <f>Besoins!F22</f>
        <v>kg</v>
      </c>
    </row>
    <row r="13">
      <c r="A13"/>
      <c r="B13" t="s">
        <v>138</v>
      </c>
      <c r="C13" s="11">
        <f>'Besoins'!$B$2*1</f>
        <v>1</v>
      </c>
      <c r="D13" t="s">
        <v>49</v>
      </c>
    </row>
    <row r="14">
      <c r="A14"/>
      <c r="B14" t="s">
        <v>142</v>
      </c>
      <c r="C14" s="11">
        <f>'Besoins'!$B$2*8</f>
        <v>8</v>
      </c>
      <c r="D14" t="s">
        <v>24</v>
      </c>
    </row>
    <row r="15">
      <c r="A15"/>
      <c r="B15" t="str">
        <f>Besoins!B18</f>
        <v>Crème fraîche épaisse 30% MG</v>
      </c>
      <c r="C15" s="11">
        <f>Besoins!E18</f>
        <v>0.4</v>
      </c>
      <c r="D15" t="str">
        <f>Besoins!F18</f>
        <v>kg</v>
      </c>
    </row>
    <row r="16">
      <c r="A16"/>
      <c r="B16" t="s">
        <v>139</v>
      </c>
      <c r="C16" s="11">
        <f>'Besoins'!$B$2*0.025</f>
        <v>0.025</v>
      </c>
      <c r="D16" t="s">
        <v>49</v>
      </c>
    </row>
    <row r="17">
      <c r="A17"/>
      <c r="B17" t="s">
        <v>140</v>
      </c>
      <c r="C17" s="11">
        <f>'Besoins'!$B$2*0.006</f>
        <v>0.006</v>
      </c>
      <c r="D17" t="s">
        <v>49</v>
      </c>
    </row>
    <row r="18">
      <c r="A18"/>
      <c r="B18" t="str">
        <f>Besoins!B12</f>
        <v>Piment de Cayenne</v>
      </c>
      <c r="C18" s="11">
        <f>Besoins!E12</f>
        <v>0.001</v>
      </c>
      <c r="D18" t="str">
        <f>Besoins!F12</f>
        <v>kg</v>
      </c>
    </row>
    <row r="19">
      <c r="A19" t="s" s="17">
        <v>143</v>
      </c>
      <c r="B19" t="str" s="14">
        <f>Procedure!D5</f>
        <v>Plaquer les filets de colin — Éponger les filets avec du papier absorbant. Plaquer les filets sur les bacs beurrés.</v>
      </c>
      <c r="C19"/>
      <c r="D19"/>
    </row>
    <row r="20">
      <c r="A20" t="s" s="17">
        <v>144</v>
      </c>
      <c r="B20" t="str" s="14">
        <f>Procedure!D6</f>
        <v>Farcir les filets de colin — Remplir de farce une poche jetable munie d'une douille cannelée n°10. Coucher à la poche, sur la longueur de chaque filet de colin, un bâton torsadé de farce de poisson. Réserver au froid les bacs de filets sur l'échelle du four.</v>
      </c>
      <c r="C20"/>
      <c r="D20"/>
    </row>
    <row r="21">
      <c r="A21" t="s" s="17">
        <v>145</v>
      </c>
      <c r="B21" t="str" s="14">
        <f>Procedure!D7</f>
        <v>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v>
      </c>
      <c r="C21"/>
      <c r="D21"/>
    </row>
    <row r="22">
      <c r="A22"/>
      <c r="B22" t="s">
        <v>146</v>
      </c>
      <c r="C22" s="11">
        <f>'Besoins'!$B$2*10</f>
        <v>10</v>
      </c>
      <c r="D22" t="s">
        <v>37</v>
      </c>
    </row>
    <row r="23">
      <c r="A23"/>
      <c r="B23" t="s">
        <v>147</v>
      </c>
      <c r="C23" s="11">
        <f>'Besoins'!$B$2*2</f>
        <v>2</v>
      </c>
      <c r="D23" t="s">
        <v>37</v>
      </c>
    </row>
    <row r="24">
      <c r="A24"/>
      <c r="B24" t="s">
        <v>148</v>
      </c>
      <c r="C24" s="11">
        <f>'Besoins'!$B$2*1.5</f>
        <v>1.5</v>
      </c>
      <c r="D24" t="s">
        <v>49</v>
      </c>
    </row>
    <row r="25">
      <c r="A25"/>
      <c r="B25" t="str">
        <f>Besoins!B19</f>
        <v>Crème fraîche liquide 15% MG allégée</v>
      </c>
      <c r="C25" s="11">
        <f>Besoins!E19</f>
        <v>2</v>
      </c>
      <c r="D25" t="str">
        <f>Besoins!F19</f>
        <v>lt</v>
      </c>
    </row>
    <row r="26">
      <c r="A26"/>
      <c r="B26" t="s">
        <v>149</v>
      </c>
      <c r="C26" s="11">
        <f>'Besoins'!$B$2*0.1</f>
        <v>0.1</v>
      </c>
      <c r="D26" t="s">
        <v>49</v>
      </c>
    </row>
    <row r="27">
      <c r="A27"/>
      <c r="B27" t="s">
        <v>150</v>
      </c>
      <c r="C27" s="11">
        <f>'Besoins'!$B$2*0.1</f>
        <v>0.1</v>
      </c>
      <c r="D27" t="s">
        <v>49</v>
      </c>
    </row>
    <row r="28">
      <c r="A28" t="s" s="17">
        <v>151</v>
      </c>
      <c r="B28" t="str" s="14">
        <f>Procedure!D8</f>
        <v>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v>
      </c>
      <c r="C28"/>
      <c r="D28"/>
    </row>
    <row r="29">
      <c r="A29" t="s" s="17">
        <v>152</v>
      </c>
      <c r="B29" t="str" s="14">
        <f>Procedure!D9</f>
        <v>Dresser et servir — Dresser sur assiette un filet farci. Napper de sauce crustacés.</v>
      </c>
      <c r="C29"/>
      <c r="D29"/>
    </row>
    <row r="30">
      <c r="A30"/>
      <c r="B30"/>
      <c r="C30"/>
      <c r="D30"/>
    </row>
    <row r="31">
      <c r="A31" t="s" s="16">
        <v>153</v>
      </c>
      <c r="B31"/>
      <c r="C31"/>
      <c r="D31"/>
    </row>
    <row r="32">
      <c r="A32" t="s" s="17">
        <v>136</v>
      </c>
      <c r="B32" t="str" s="14">
        <f>Procedure!D10</f>
        <v>Délayer la poudre dans l'eau froide en fouettant, puis porter à ébullition en remuant régulièrement.</v>
      </c>
      <c r="C32"/>
      <c r="D32"/>
    </row>
    <row r="33">
      <c r="A33"/>
      <c r="B33" t="str">
        <f>Besoins!B8</f>
        <v>EAU</v>
      </c>
      <c r="C33" s="11">
        <f>Besoins!E8</f>
        <v>9.75</v>
      </c>
      <c r="D33" t="str">
        <f>Besoins!F8</f>
        <v>lt</v>
      </c>
    </row>
    <row r="34">
      <c r="A34"/>
      <c r="B34" t="str">
        <f>Besoins!B15</f>
        <v>Fumet de Crustacés déshydraté (Knorr Professional)</v>
      </c>
      <c r="C34" s="11">
        <f>Besoins!E15</f>
        <v>0.25</v>
      </c>
      <c r="D34" t="str">
        <f>Besoins!F15</f>
        <v>kg</v>
      </c>
    </row>
    <row r="35">
      <c r="A35"/>
      <c r="B35"/>
      <c r="C35"/>
      <c r="D35"/>
    </row>
    <row r="36">
      <c r="A36" t="s" s="16">
        <v>154</v>
      </c>
      <c r="B36"/>
      <c r="C36"/>
      <c r="D36"/>
    </row>
    <row r="37">
      <c r="A37" t="s" s="17">
        <v>136</v>
      </c>
      <c r="B37" t="str" s="14">
        <f>"[METTRE EN PLACE] "&amp;Procedure!D11</f>
        <v>[METTRE EN PLACE] Mettre en place — Peser, mesurer et contrôler les denrées. Tamiser la farine. Découper le beurre en parcelles.</v>
      </c>
      <c r="C37"/>
      <c r="D37"/>
    </row>
    <row r="38">
      <c r="A38"/>
      <c r="B38" t="str">
        <f>Besoins!B16</f>
        <v>Beurre de cuisine bloc 10 kg</v>
      </c>
      <c r="C38" s="11">
        <f>Besoins!E16</f>
        <v>0.75</v>
      </c>
      <c r="D38" t="str">
        <f>Besoins!F16</f>
        <v>kg</v>
      </c>
    </row>
    <row r="39">
      <c r="A39"/>
      <c r="B39" t="str">
        <f>Besoins!B11</f>
        <v>farine de blé tamisée type 55</v>
      </c>
      <c r="C39" s="11">
        <f>Besoins!E11</f>
        <v>0.75</v>
      </c>
      <c r="D39" t="str">
        <f>Besoins!F11</f>
        <v>kg</v>
      </c>
    </row>
    <row r="40">
      <c r="A40" t="s" s="17">
        <v>137</v>
      </c>
      <c r="B40"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Besoins!B16</f>
        <v>Beurre de cuisine bloc 10 kg</v>
      </c>
      <c r="C41" s="11">
        <f>Besoins!E16</f>
        <v>0.75</v>
      </c>
      <c r="D41" t="str">
        <f>Besoins!F16</f>
        <v>kg</v>
      </c>
    </row>
    <row r="42">
      <c r="A42"/>
      <c r="B42" t="str">
        <f>Besoins!B11</f>
        <v>farine de blé tamisée type 55</v>
      </c>
      <c r="C42" s="11">
        <f>Besoins!E11</f>
        <v>0.75</v>
      </c>
      <c r="D42" t="str">
        <f>Besoins!F11</f>
        <v>kg</v>
      </c>
    </row>
    <row r="43">
      <c r="A43" t="s" s="17">
        <v>141</v>
      </c>
      <c r="B43" t="str" s="14">
        <f>"[RÉDUIRE] "&amp;Procedure!D13</f>
        <v>[RÉDUIRE] Cuire le roux blanc — Cuire très doucement à feu réduit sans arrêter de mélanger. Arrêter la cuisson lorsqu'il blanchit et devient mousseux — on dit alors qu'il « fleurit ».</v>
      </c>
      <c r="C43"/>
      <c r="D43"/>
    </row>
    <row r="44">
      <c r="A44"/>
      <c r="B44" t="str" s="18">
        <f>"ℹ "&amp;Procedure!E13</f>
        <v>ℹ</v>
      </c>
      <c r="C44"/>
      <c r="D44"/>
    </row>
    <row r="45">
      <c r="A45" t="s" s="17">
        <v>143</v>
      </c>
      <c r="B45" t="str" s="14">
        <f>"[REFROIDIR] "&amp;Procedure!D14</f>
        <v>[REFROIDIR] Refroidir rapidement — Retirer la sauteuse du feu. Si nécessaire, plonger le fond dans une plaque d'eau froide pour stopper la cuisson.</v>
      </c>
      <c r="C45"/>
      <c r="D45"/>
    </row>
    <row r="46">
      <c r="A46"/>
      <c r="B46"/>
      <c r="C46"/>
      <c r="D46"/>
    </row>
    <row r="47">
      <c r="A47" t="s" s="16">
        <v>155</v>
      </c>
      <c r="B47"/>
      <c r="C47"/>
      <c r="D47"/>
    </row>
    <row r="48">
      <c r="A48" t="s" s="17">
        <v>136</v>
      </c>
      <c r="B48" t="str" s="14">
        <f>Procedure!D15</f>
        <v>Utiliser directement le fonds naturel, sans dilution — reconditionnement en cuisine.</v>
      </c>
      <c r="C48"/>
      <c r="D48"/>
    </row>
    <row r="49">
      <c r="A49"/>
      <c r="B49" t="str">
        <f>Besoins!B10</f>
        <v>Fonds Naturel Fumet de Crustacés prêt-à-l'emploi (CHEF, Nestlé Professional)</v>
      </c>
      <c r="C49" s="11">
        <f>Besoins!E10</f>
        <v>0.1</v>
      </c>
      <c r="D49" t="str">
        <f>Besoins!F10</f>
        <v>lt</v>
      </c>
    </row>
    <row r="50">
      <c r="A50"/>
      <c r="B50"/>
      <c r="C50"/>
      <c r="D50"/>
    </row>
    <row r="51">
      <c r="A51" t="s" s="16">
        <v>156</v>
      </c>
      <c r="B51"/>
      <c r="C51"/>
      <c r="D51"/>
    </row>
    <row r="52">
      <c r="A52" t="s" s="17">
        <v>136</v>
      </c>
      <c r="B52" t="str" s="14">
        <f>Procedure!D16</f>
        <v>Utiliser directement le concentré liquide, sans dilution — reconditionnement en cuisine.</v>
      </c>
      <c r="C52"/>
      <c r="D52"/>
    </row>
    <row r="53">
      <c r="A53"/>
      <c r="B53" t="str">
        <f>Besoins!B9</f>
        <v>Concentré Liquide Champignons (CHEF, Nestlé Professional)</v>
      </c>
      <c r="C53" s="11">
        <f>Besoins!E9</f>
        <v>0.1</v>
      </c>
      <c r="D53" t="str">
        <f>Besoins!F9</f>
        <v>lt</v>
      </c>
    </row>
    <row r="54">
      <c r="A54"/>
      <c r="B54"/>
      <c r="C54"/>
      <c r="D54"/>
    </row>
    <row r="55">
      <c r="A55" t="s" s="19">
        <v>21</v>
      </c>
      <c r="B55"/>
      <c r="C55"/>
      <c r="D55"/>
    </row>
  </sheetData>
  <sheetProtection sheet="1" formatRows="0" formatColumns="0"/>
  <mergeCells count="24">
    <mergeCell ref="A1:D1"/>
    <mergeCell ref="A2:D2"/>
    <mergeCell ref="A4:D4"/>
    <mergeCell ref="B5:D5"/>
    <mergeCell ref="B6:D6"/>
    <mergeCell ref="B11:D11"/>
    <mergeCell ref="B19:D19"/>
    <mergeCell ref="B20:D20"/>
    <mergeCell ref="B21:D21"/>
    <mergeCell ref="B28:D28"/>
    <mergeCell ref="B29:D29"/>
    <mergeCell ref="A31:D31"/>
    <mergeCell ref="B32:D32"/>
    <mergeCell ref="A36:D36"/>
    <mergeCell ref="B37:D37"/>
    <mergeCell ref="B40:D40"/>
    <mergeCell ref="B43:D43"/>
    <mergeCell ref="B44:D44"/>
    <mergeCell ref="B45:D45"/>
    <mergeCell ref="A47:D47"/>
    <mergeCell ref="B48:D48"/>
    <mergeCell ref="A51:D51"/>
    <mergeCell ref="B52:D52"/>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2026-09-24T14:50:40Z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2026-09-24T14:50:40Z</dcterms:modified>
  <cp:revision>1</cp:revision>
</cp:coreProperties>
</file>