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<sst xmlns="http://schemas.openxmlformats.org/spreadsheetml/2006/main" count="146" uniqueCount="146">
  <si>
    <t>Fiche technique</t>
  </si>
  <si>
    <t>Nom</t>
  </si>
  <si>
    <t>FILETS DE DORADE AU JUS DE BOUILLABAISSE</t>
  </si>
  <si>
    <t>Code</t>
  </si>
  <si>
    <t>GRO_CDC_061</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</si>
  <si>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</si>
  <si>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</si>
  <si>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</si>
  <si>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</si>
  <si>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</si>
  <si>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</si>
  <si>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</si>
  <si>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</si>
  <si>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</si>
  <si>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</si>
  <si>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</si>
  <si>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</si>
  <si>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</si>
  <si>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</si>
  <si>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</si>
  <si>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</si>
  <si>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</si>
  <si>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</si>
  <si>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</si>
  <si>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</si>
  <si>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</si>
  <si>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</si>
  <si>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</si>
  <si>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</si>
  <si>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</si>
  <si>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</si>
  <si>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</si>
  <si>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</si>
  <si>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</si>
  <si>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EPI-POIVRE-NOIR</t>
  </si>
  <si>
    <t>Poivre noir moulu</t>
  </si>
  <si>
    <t>Épices en poudre et graines</t>
  </si>
  <si>
    <t>kg</t>
  </si>
  <si>
    <t>EPI-SAFRAN</t>
  </si>
  <si>
    <t>Safran filaments (Iran)</t>
  </si>
  <si>
    <t>HER-LAURIER</t>
  </si>
  <si>
    <t>Laurier sauce feuilles</t>
  </si>
  <si>
    <t>Herbes aromatiques séchées</t>
  </si>
  <si>
    <t>HER-SARRIETTE</t>
  </si>
  <si>
    <t>Sarriette séchée</t>
  </si>
  <si>
    <t>HER-THYM</t>
  </si>
  <si>
    <t>Thym séché</t>
  </si>
  <si>
    <t>CONC-CRUSTACE</t>
  </si>
  <si>
    <t>Concentré de crustacés</t>
  </si>
  <si>
    <t>Épicerie</t>
  </si>
  <si>
    <t>RNME101403</t>
  </si>
  <si>
    <t>Huile olive vierge extra bidon 5L</t>
  </si>
  <si>
    <t>Assaisonnements et corps gras</t>
  </si>
  <si>
    <t>u</t>
  </si>
  <si>
    <t>FAR-T55</t>
  </si>
  <si>
    <t>Farine de blé T55</t>
  </si>
  <si>
    <t>Farines de blé</t>
  </si>
  <si>
    <t>FOND-POISSON-POW</t>
  </si>
  <si>
    <t>Fumet de poisson déshydraté</t>
  </si>
  <si>
    <t>Fonds déshydratés et poudres</t>
  </si>
  <si>
    <t>HUI-OLIVE-VE</t>
  </si>
  <si>
    <t>Huile d'olive vierge extra</t>
  </si>
  <si>
    <t>Huiles végétales</t>
  </si>
  <si>
    <t>lt</t>
  </si>
  <si>
    <t>BEU-DOUX</t>
  </si>
  <si>
    <t>Beurre doux 82% MG plaquette</t>
  </si>
  <si>
    <t>Beurres et margarines</t>
  </si>
  <si>
    <t>RNM0400123</t>
  </si>
  <si>
    <t>CÉLERI-BRANCHE vert France cat.I</t>
  </si>
  <si>
    <t>Légumes</t>
  </si>
  <si>
    <t>RNM0340123</t>
  </si>
  <si>
    <t>FENOUIL France</t>
  </si>
  <si>
    <t>RNM0200123</t>
  </si>
  <si>
    <t>POIREAU France cat.I</t>
  </si>
  <si>
    <t>SEL-FIN</t>
  </si>
  <si>
    <t>Sel fin de cuisine</t>
  </si>
  <si>
    <t>Sels et condiments de base</t>
  </si>
  <si>
    <t>PAIN-BAGUETTE-PR</t>
  </si>
  <si>
    <t>Baguette précuissonée à terminer</t>
  </si>
  <si>
    <t>Pains et bases précuits</t>
  </si>
  <si>
    <t>RNMS00812</t>
  </si>
  <si>
    <t>Ail haché IQF</t>
  </si>
  <si>
    <t>Légumes surgelés</t>
  </si>
  <si>
    <t>RNMS00780</t>
  </si>
  <si>
    <t>Oignons émincés surgelés</t>
  </si>
  <si>
    <t>RNMS00442</t>
  </si>
  <si>
    <t>Filets de dorade sébaste</t>
  </si>
  <si>
    <t>Poissons et fruits de mer surgelés</t>
  </si>
  <si>
    <t>Total</t>
  </si>
  <si>
    <t>Niveau</t>
  </si>
  <si>
    <t>Composant</t>
  </si>
  <si>
    <t>Type</t>
  </si>
  <si>
    <t>Quantité (pour 100 pc)</t>
  </si>
  <si>
    <t>recette</t>
  </si>
  <si>
    <t>Poissons collectivité</t>
  </si>
  <si>
    <t xml:space="preserve">    ↳ Filets de dorade sébaste</t>
  </si>
  <si>
    <t>matiere</t>
  </si>
  <si>
    <t xml:space="preserve">    ↳ Baguette précuissonée à terminer</t>
  </si>
  <si>
    <t xml:space="preserve">    ↳ Ail haché IQF</t>
  </si>
  <si>
    <t xml:space="preserve">    ↳ Huile d'olive vierge extra</t>
  </si>
  <si>
    <t xml:space="preserve">    ↳ Beurre doux 82% MG plaquette</t>
  </si>
  <si>
    <t xml:space="preserve">    ↳ SOUPE DE POISSON</t>
  </si>
  <si>
    <t>Potages collectivité</t>
  </si>
  <si>
    <t xml:space="preserve">        ↳ Oignons émincés surgelés</t>
  </si>
  <si>
    <t xml:space="preserve">        ↳ POIREAU France cat.I</t>
  </si>
  <si>
    <t xml:space="preserve">        ↳ Ail haché IQF</t>
  </si>
  <si>
    <t xml:space="preserve">        ↳ FENOUIL France</t>
  </si>
  <si>
    <t xml:space="preserve">        ↳ CÉLERI-BRANCHE vert France cat.I</t>
  </si>
  <si>
    <t xml:space="preserve">        ↳ Fumet de poisson déshydraté</t>
  </si>
  <si>
    <t xml:space="preserve">        ↳ Concentré de crustacés</t>
  </si>
  <si>
    <t xml:space="preserve">        ↳ Concentré de tomate double</t>
  </si>
  <si>
    <t xml:space="preserve">        ↳ HUILE OLIVE (L)</t>
  </si>
  <si>
    <t>Conversions diverses</t>
  </si>
  <si>
    <t xml:space="preserve">            ↳ Huile olive vierge extra bidon 5L</t>
  </si>
  <si>
    <t xml:space="preserve">        ↳ Sarriette séchée</t>
  </si>
  <si>
    <t xml:space="preserve">        ↳ Laurier sauce feuilles</t>
  </si>
  <si>
    <t xml:space="preserve">        ↳ Thym séché</t>
  </si>
  <si>
    <t xml:space="preserve">        ↳ Safran filaments (Iran)</t>
  </si>
  <si>
    <t xml:space="preserve">        ↳ Sel fin de cuisine</t>
  </si>
  <si>
    <t xml:space="preserve">        ↳ Poivre noir moulu</t>
  </si>
  <si>
    <t xml:space="preserve">        ↳ Farine de blé T55</t>
  </si>
  <si>
    <t xml:space="preserve">        ↳ Beurre doux 82% MG plaquette</t>
  </si>
  <si>
    <t>Recette</t>
  </si>
  <si>
    <t>#</t>
  </si>
  <si>
    <t>Verbe</t>
  </si>
  <si>
    <t>Étape</t>
  </si>
  <si>
    <t>Précision technique</t>
  </si>
  <si>
    <t>Durée</t>
  </si>
  <si>
    <t>Service — Servir les filets arrosés de jus de bouillabaisse et accompagnés de rondelles de pain toastées.</t>
  </si>
  <si>
    <t>SOUPE DE POISSON</t>
  </si>
  <si>
    <t>Dresser - Servir a l'assiette avec des croutons ailles. Proposer de l'aioli.</t>
  </si>
  <si>
    <t>Suggestions - On peut remplacer le bulbe de fenouil par de l'anis etoile. Recette composee des memes elements que le fond de cuisson de la bouillabaisse.</t>
  </si>
  <si>
    <t>Fiche technique — FILETS DE DORADE AU JUS DE BOUILLABAISSE</t>
  </si>
  <si>
    <t>FILETS DE DORADE AU JUS DE BOUILLABAISSE  GRO_CDC_061</t>
  </si>
  <si>
    <t>1.</t>
  </si>
  <si>
    <t>2.</t>
  </si>
  <si>
    <t xml:space="preserve">    Ail haché IQF</t>
  </si>
  <si>
    <t xml:space="preserve">    Beurre doux 82% MG plaquette</t>
  </si>
  <si>
    <t xml:space="preserve">    SOUPE DE POISSON</t>
  </si>
  <si>
    <t>3.</t>
  </si>
  <si>
    <t>4.</t>
  </si>
  <si>
    <t>5.</t>
  </si>
  <si>
    <t>6.</t>
  </si>
  <si>
    <t>↳ SOUPE DE POISSON  GRO_CDC_040</t>
  </si>
  <si>
    <t xml:space="preserve">    HUILE OLIVE (L) (conv.)</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</si>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</sst>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829.13455</v>
      </c>
    </row>
    <row r="12">
      <c r="A12" t="s" s="3">
        <v>16</v>
      </c>
      <c r="B12" s="4">
        <v>8.2913455</v>
      </c>
    </row>
    <row r="13">
      <c r="A13"/>
      <c r="B13"/>
    </row>
    <row r="14">
      <c r="A14" t="s" s="5">
        <v>17</v>
      </c>
      <c r="B14" t="s" s="5">
        <v>14</v>
      </c>
    </row>
    <row r="15">
      <c r="A15" t="s" s="5">
        <v>18</v>
      </c>
      <c r="B15" s="6">
        <v>829.13455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24</v>
      </c>
      <c r="G7" s="4">
        <f>E7*12.6</f>
        <v>6.3</v>
      </c>
    </row>
    <row r="8">
      <c r="A8" t="s">
        <v>34</v>
      </c>
      <c r="B8" t="s">
        <v>35</v>
      </c>
      <c r="C8" t="s">
        <v>36</v>
      </c>
      <c r="D8" s="9">
        <v>0.007</v>
      </c>
      <c r="E8" s="11">
        <f>D8*$B$2</f>
        <v>0.007</v>
      </c>
      <c r="F8" t="s">
        <v>37</v>
      </c>
      <c r="G8" s="4">
        <f>E8*12.5</f>
        <v>0.0875</v>
      </c>
    </row>
    <row r="9">
      <c r="A9" t="s">
        <v>38</v>
      </c>
      <c r="B9" t="s">
        <v>39</v>
      </c>
      <c r="C9" t="s">
        <v>36</v>
      </c>
      <c r="D9" s="9">
        <v>0.015</v>
      </c>
      <c r="E9" s="11">
        <f>D9*$B$2</f>
        <v>0.015</v>
      </c>
      <c r="F9" t="s">
        <v>37</v>
      </c>
      <c r="G9" s="4">
        <f>E9*2800</f>
        <v>42</v>
      </c>
    </row>
    <row r="10">
      <c r="A10" t="s">
        <v>40</v>
      </c>
      <c r="B10" t="s">
        <v>41</v>
      </c>
      <c r="C10" t="s">
        <v>42</v>
      </c>
      <c r="D10" s="9">
        <v>0.005</v>
      </c>
      <c r="E10" s="11">
        <f>D10*$B$2</f>
        <v>0.005</v>
      </c>
      <c r="F10" t="s">
        <v>37</v>
      </c>
      <c r="G10" s="4">
        <f>E10*9.8</f>
        <v>0.049</v>
      </c>
    </row>
    <row r="11">
      <c r="A11" t="s">
        <v>43</v>
      </c>
      <c r="B11" t="s">
        <v>44</v>
      </c>
      <c r="C11" t="s">
        <v>42</v>
      </c>
      <c r="D11" s="9">
        <v>0.01</v>
      </c>
      <c r="E11" s="11">
        <f>D11*$B$2</f>
        <v>0.01</v>
      </c>
      <c r="F11" t="s">
        <v>37</v>
      </c>
      <c r="G11" s="4">
        <f>E11*10</f>
        <v>0.1</v>
      </c>
    </row>
    <row r="12">
      <c r="A12" t="s">
        <v>45</v>
      </c>
      <c r="B12" t="s">
        <v>46</v>
      </c>
      <c r="C12" t="s">
        <v>42</v>
      </c>
      <c r="D12" s="9">
        <v>0.015</v>
      </c>
      <c r="E12" s="11">
        <f>D12*$B$2</f>
        <v>0.015</v>
      </c>
      <c r="F12" t="s">
        <v>37</v>
      </c>
      <c r="G12" s="4">
        <f>E12*8.5</f>
        <v>0.1275</v>
      </c>
    </row>
    <row r="13">
      <c r="A13" t="s">
        <v>47</v>
      </c>
      <c r="B13" t="s">
        <v>48</v>
      </c>
      <c r="C13" t="s">
        <v>49</v>
      </c>
      <c r="D13" s="9">
        <v>0.15</v>
      </c>
      <c r="E13" s="11">
        <f>D13*$B$2</f>
        <v>0.15</v>
      </c>
      <c r="F13" t="s">
        <v>37</v>
      </c>
      <c r="G13" s="4">
        <f>E13*32</f>
        <v>4.8</v>
      </c>
    </row>
    <row r="14">
      <c r="A14" t="s">
        <v>50</v>
      </c>
      <c r="B14" t="s">
        <v>51</v>
      </c>
      <c r="C14" t="s">
        <v>52</v>
      </c>
      <c r="D14" s="9">
        <v>0.1</v>
      </c>
      <c r="E14" s="11">
        <f>D14*$B$2</f>
        <v>0.1</v>
      </c>
      <c r="F14" t="s">
        <v>53</v>
      </c>
      <c r="G14" s="4">
        <f>E14*65.22</f>
        <v>6.522</v>
      </c>
    </row>
    <row r="15">
      <c r="A15" t="s">
        <v>54</v>
      </c>
      <c r="B15" t="s">
        <v>55</v>
      </c>
      <c r="C15" t="s">
        <v>56</v>
      </c>
      <c r="D15" s="9">
        <v>0.8</v>
      </c>
      <c r="E15" s="11">
        <f>D15*$B$2</f>
        <v>0.8</v>
      </c>
      <c r="F15" t="s">
        <v>37</v>
      </c>
      <c r="G15" s="4">
        <f>E15*0.56</f>
        <v>0.448</v>
      </c>
    </row>
    <row r="16">
      <c r="A16" t="s">
        <v>57</v>
      </c>
      <c r="B16" t="s">
        <v>58</v>
      </c>
      <c r="C16" t="s">
        <v>59</v>
      </c>
      <c r="D16" s="9">
        <v>25</v>
      </c>
      <c r="E16" s="11">
        <f>D16*$B$2</f>
        <v>25</v>
      </c>
      <c r="F16" t="s">
        <v>37</v>
      </c>
      <c r="G16" s="4">
        <f>E16*20</f>
        <v>500</v>
      </c>
    </row>
    <row r="17">
      <c r="A17" t="s">
        <v>60</v>
      </c>
      <c r="B17" t="s">
        <v>61</v>
      </c>
      <c r="C17" t="s">
        <v>62</v>
      </c>
      <c r="D17" s="9">
        <v>0.25</v>
      </c>
      <c r="E17" s="11">
        <f>D17*$B$2</f>
        <v>0.25</v>
      </c>
      <c r="F17" t="s">
        <v>63</v>
      </c>
      <c r="G17" s="4">
        <f>E17*7.5</f>
        <v>1.875</v>
      </c>
    </row>
    <row r="18">
      <c r="A18" t="s">
        <v>64</v>
      </c>
      <c r="B18" t="s">
        <v>65</v>
      </c>
      <c r="C18" t="s">
        <v>66</v>
      </c>
      <c r="D18" s="9">
        <v>1.05</v>
      </c>
      <c r="E18" s="11">
        <f>D18*$B$2</f>
        <v>1.05</v>
      </c>
      <c r="F18" t="s">
        <v>37</v>
      </c>
      <c r="G18" s="4">
        <f>E18*5.2</f>
        <v>5.46</v>
      </c>
    </row>
    <row r="19">
      <c r="A19" t="s">
        <v>67</v>
      </c>
      <c r="B19" t="s">
        <v>68</v>
      </c>
      <c r="C19" t="s">
        <v>69</v>
      </c>
      <c r="D19" s="9">
        <v>0.75</v>
      </c>
      <c r="E19" s="11">
        <f>D19*$B$2</f>
        <v>0.75</v>
      </c>
      <c r="F19" t="s">
        <v>37</v>
      </c>
      <c r="G19" s="4">
        <f>E19*1.8</f>
        <v>1.35</v>
      </c>
    </row>
    <row r="20">
      <c r="A20" t="s">
        <v>70</v>
      </c>
      <c r="B20" t="s">
        <v>71</v>
      </c>
      <c r="C20" t="s">
        <v>69</v>
      </c>
      <c r="D20" s="9">
        <v>0.75</v>
      </c>
      <c r="E20" s="11">
        <f>D20*$B$2</f>
        <v>0.75</v>
      </c>
      <c r="F20" t="s">
        <v>37</v>
      </c>
      <c r="G20" s="4">
        <f>E20*2.6</f>
        <v>1.95</v>
      </c>
    </row>
    <row r="21">
      <c r="A21" t="s">
        <v>72</v>
      </c>
      <c r="B21" t="s">
        <v>73</v>
      </c>
      <c r="C21" t="s">
        <v>69</v>
      </c>
      <c r="D21" s="9">
        <v>2</v>
      </c>
      <c r="E21" s="11">
        <f>D21*$B$2</f>
        <v>2</v>
      </c>
      <c r="F21" t="s">
        <v>37</v>
      </c>
      <c r="G21" s="4">
        <f>E21*0.9</f>
        <v>1.8</v>
      </c>
    </row>
    <row r="22">
      <c r="A22" t="s">
        <v>74</v>
      </c>
      <c r="B22" t="s">
        <v>75</v>
      </c>
      <c r="C22" t="s">
        <v>76</v>
      </c>
      <c r="D22" s="9">
        <v>0.073</v>
      </c>
      <c r="E22" s="11">
        <f>D22*$B$2</f>
        <v>0.073</v>
      </c>
      <c r="F22" t="s">
        <v>37</v>
      </c>
      <c r="G22" s="4">
        <f>E22*0.35</f>
        <v>0.02555</v>
      </c>
    </row>
    <row r="23">
      <c r="A23" t="s">
        <v>77</v>
      </c>
      <c r="B23" t="s">
        <v>78</v>
      </c>
      <c r="C23" t="s">
        <v>79</v>
      </c>
      <c r="D23" s="9">
        <v>4</v>
      </c>
      <c r="E23" s="11">
        <f>D23*$B$2</f>
        <v>4</v>
      </c>
      <c r="F23" t="s">
        <v>24</v>
      </c>
      <c r="G23" s="4">
        <f>E23*0.52</f>
        <v>2.08</v>
      </c>
    </row>
    <row r="24">
      <c r="A24" t="s">
        <v>80</v>
      </c>
      <c r="B24" t="s">
        <v>81</v>
      </c>
      <c r="C24" t="s">
        <v>82</v>
      </c>
      <c r="D24" s="9">
        <v>0.5</v>
      </c>
      <c r="E24" s="11">
        <f>D24*$B$2</f>
        <v>0.5</v>
      </c>
      <c r="F24" t="s">
        <v>37</v>
      </c>
      <c r="G24" s="4">
        <f>E24*9.26</f>
        <v>4.63</v>
      </c>
    </row>
    <row r="25">
      <c r="A25" t="s">
        <v>83</v>
      </c>
      <c r="B25" t="s">
        <v>84</v>
      </c>
      <c r="C25" t="s">
        <v>82</v>
      </c>
      <c r="D25" s="9">
        <v>3</v>
      </c>
      <c r="E25" s="11">
        <f>D25*$B$2</f>
        <v>3</v>
      </c>
      <c r="F25" t="s">
        <v>37</v>
      </c>
      <c r="G25" s="4">
        <f>E25*3.89</f>
        <v>11.67</v>
      </c>
    </row>
    <row r="26">
      <c r="A26" t="s">
        <v>85</v>
      </c>
      <c r="B26" t="s">
        <v>86</v>
      </c>
      <c r="C26" t="s">
        <v>87</v>
      </c>
      <c r="D26" s="9">
        <v>14</v>
      </c>
      <c r="E26" s="11">
        <f>D26*$B$2</f>
        <v>14</v>
      </c>
      <c r="F26" t="s">
        <v>37</v>
      </c>
      <c r="G26" s="4">
        <f>E26*16.99</f>
        <v>237.86</v>
      </c>
    </row>
    <row r="27">
      <c r="A27"/>
      <c r="B27"/>
      <c r="C27"/>
      <c r="D27"/>
      <c r="E27"/>
      <c r="F27" t="s" s="3">
        <v>88</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100</v>
      </c>
      <c r="E2" t="s">
        <v>24</v>
      </c>
      <c r="F2" t="s">
        <v>94</v>
      </c>
    </row>
    <row r="3">
      <c r="A3">
        <v>1</v>
      </c>
      <c r="B3" t="s">
        <v>95</v>
      </c>
      <c r="C3" t="s">
        <v>96</v>
      </c>
      <c r="D3" s="11">
        <v>14</v>
      </c>
      <c r="E3" t="s">
        <v>37</v>
      </c>
      <c r="F3" t="s">
        <v>87</v>
      </c>
    </row>
    <row r="4">
      <c r="A4">
        <v>1</v>
      </c>
      <c r="B4" t="s">
        <v>97</v>
      </c>
      <c r="C4" t="s">
        <v>96</v>
      </c>
      <c r="D4" s="11">
        <v>4</v>
      </c>
      <c r="E4" t="s">
        <v>24</v>
      </c>
      <c r="F4" t="s">
        <v>79</v>
      </c>
    </row>
    <row r="5">
      <c r="A5">
        <v>1</v>
      </c>
      <c r="B5" t="s">
        <v>98</v>
      </c>
      <c r="C5" t="s">
        <v>96</v>
      </c>
      <c r="D5" s="11">
        <v>0.15</v>
      </c>
      <c r="E5" t="s">
        <v>37</v>
      </c>
      <c r="F5" t="s">
        <v>82</v>
      </c>
    </row>
    <row r="6">
      <c r="A6">
        <v>1</v>
      </c>
      <c r="B6" t="s">
        <v>99</v>
      </c>
      <c r="C6" t="s">
        <v>96</v>
      </c>
      <c r="D6" s="11">
        <v>0.25</v>
      </c>
      <c r="E6" t="s">
        <v>63</v>
      </c>
      <c r="F6" t="s">
        <v>62</v>
      </c>
    </row>
    <row r="7">
      <c r="A7">
        <v>1</v>
      </c>
      <c r="B7" t="s">
        <v>100</v>
      </c>
      <c r="C7" t="s">
        <v>96</v>
      </c>
      <c r="D7" s="11">
        <v>0.25</v>
      </c>
      <c r="E7" t="s">
        <v>37</v>
      </c>
      <c r="F7" t="s">
        <v>66</v>
      </c>
    </row>
    <row r="8">
      <c r="A8">
        <v>1</v>
      </c>
      <c r="B8" t="s">
        <v>101</v>
      </c>
      <c r="C8" t="s">
        <v>93</v>
      </c>
      <c r="D8" s="11">
        <v>100</v>
      </c>
      <c r="E8" t="s">
        <v>24</v>
      </c>
      <c r="F8" t="s">
        <v>102</v>
      </c>
    </row>
    <row r="9">
      <c r="A9">
        <v>2</v>
      </c>
      <c r="B9" t="s">
        <v>103</v>
      </c>
      <c r="C9" t="s">
        <v>96</v>
      </c>
      <c r="D9" s="11">
        <v>3</v>
      </c>
      <c r="E9" t="s">
        <v>37</v>
      </c>
      <c r="F9" t="s">
        <v>82</v>
      </c>
    </row>
    <row r="10">
      <c r="A10">
        <v>2</v>
      </c>
      <c r="B10" t="s">
        <v>104</v>
      </c>
      <c r="C10" t="s">
        <v>96</v>
      </c>
      <c r="D10" s="11">
        <v>2</v>
      </c>
      <c r="E10" t="s">
        <v>37</v>
      </c>
      <c r="F10" t="s">
        <v>69</v>
      </c>
    </row>
    <row r="11">
      <c r="A11">
        <v>2</v>
      </c>
      <c r="B11" t="s">
        <v>105</v>
      </c>
      <c r="C11" t="s">
        <v>96</v>
      </c>
      <c r="D11" s="11">
        <v>0.35</v>
      </c>
      <c r="E11" t="s">
        <v>37</v>
      </c>
      <c r="F11" t="s">
        <v>82</v>
      </c>
    </row>
    <row r="12">
      <c r="A12">
        <v>2</v>
      </c>
      <c r="B12" t="s">
        <v>106</v>
      </c>
      <c r="C12" t="s">
        <v>96</v>
      </c>
      <c r="D12" s="11">
        <v>0.75</v>
      </c>
      <c r="E12" t="s">
        <v>37</v>
      </c>
      <c r="F12" t="s">
        <v>69</v>
      </c>
    </row>
    <row r="13">
      <c r="A13">
        <v>2</v>
      </c>
      <c r="B13" t="s">
        <v>107</v>
      </c>
      <c r="C13" t="s">
        <v>96</v>
      </c>
      <c r="D13" s="11">
        <v>0.75</v>
      </c>
      <c r="E13" t="s">
        <v>37</v>
      </c>
      <c r="F13" t="s">
        <v>69</v>
      </c>
    </row>
    <row r="14">
      <c r="A14">
        <v>2</v>
      </c>
      <c r="B14" t="s">
        <v>108</v>
      </c>
      <c r="C14" t="s">
        <v>96</v>
      </c>
      <c r="D14" s="11">
        <v>25</v>
      </c>
      <c r="E14" t="s">
        <v>63</v>
      </c>
      <c r="F14" t="s">
        <v>59</v>
      </c>
    </row>
    <row r="15">
      <c r="A15">
        <v>2</v>
      </c>
      <c r="B15" t="s">
        <v>109</v>
      </c>
      <c r="C15" t="s">
        <v>96</v>
      </c>
      <c r="D15" s="11">
        <v>0.15</v>
      </c>
      <c r="E15" t="s">
        <v>37</v>
      </c>
      <c r="F15" t="s">
        <v>49</v>
      </c>
    </row>
    <row r="16">
      <c r="A16">
        <v>2</v>
      </c>
      <c r="B16" t="s">
        <v>110</v>
      </c>
      <c r="C16" t="s">
        <v>96</v>
      </c>
      <c r="D16" s="11">
        <v>0.5</v>
      </c>
      <c r="E16" t="s">
        <v>37</v>
      </c>
      <c r="F16" t="s">
        <v>33</v>
      </c>
    </row>
    <row r="17">
      <c r="A17">
        <v>2</v>
      </c>
      <c r="B17" t="s">
        <v>111</v>
      </c>
      <c r="C17" t="s">
        <v>93</v>
      </c>
      <c r="D17" s="11">
        <v>0.5</v>
      </c>
      <c r="E17" t="s">
        <v>63</v>
      </c>
      <c r="F17" t="s">
        <v>112</v>
      </c>
    </row>
    <row r="18">
      <c r="A18">
        <v>3</v>
      </c>
      <c r="B18" t="s">
        <v>113</v>
      </c>
      <c r="C18" t="s">
        <v>96</v>
      </c>
      <c r="D18" s="11">
        <v>0.1</v>
      </c>
      <c r="E18" t="s">
        <v>53</v>
      </c>
      <c r="F18" t="s">
        <v>52</v>
      </c>
    </row>
    <row r="19">
      <c r="A19">
        <v>2</v>
      </c>
      <c r="B19" t="s">
        <v>114</v>
      </c>
      <c r="C19" t="s">
        <v>96</v>
      </c>
      <c r="D19" s="11">
        <v>0.01</v>
      </c>
      <c r="E19" t="s">
        <v>37</v>
      </c>
      <c r="F19" t="s">
        <v>42</v>
      </c>
    </row>
    <row r="20">
      <c r="A20">
        <v>2</v>
      </c>
      <c r="B20" t="s">
        <v>115</v>
      </c>
      <c r="C20" t="s">
        <v>96</v>
      </c>
      <c r="D20" s="11">
        <v>0.005</v>
      </c>
      <c r="E20" t="s">
        <v>37</v>
      </c>
      <c r="F20" t="s">
        <v>42</v>
      </c>
    </row>
    <row r="21">
      <c r="A21">
        <v>2</v>
      </c>
      <c r="B21" t="s">
        <v>116</v>
      </c>
      <c r="C21" t="s">
        <v>96</v>
      </c>
      <c r="D21" s="11">
        <v>0.015</v>
      </c>
      <c r="E21" t="s">
        <v>37</v>
      </c>
      <c r="F21" t="s">
        <v>42</v>
      </c>
    </row>
    <row r="22">
      <c r="A22">
        <v>2</v>
      </c>
      <c r="B22" t="s">
        <v>117</v>
      </c>
      <c r="C22" t="s">
        <v>96</v>
      </c>
      <c r="D22" s="11">
        <v>0.015</v>
      </c>
      <c r="E22" t="s">
        <v>37</v>
      </c>
      <c r="F22" t="s">
        <v>36</v>
      </c>
    </row>
    <row r="23">
      <c r="A23">
        <v>2</v>
      </c>
      <c r="B23" t="s">
        <v>118</v>
      </c>
      <c r="C23" t="s">
        <v>96</v>
      </c>
      <c r="D23" s="11">
        <v>0.073</v>
      </c>
      <c r="E23" t="s">
        <v>37</v>
      </c>
      <c r="F23" t="s">
        <v>76</v>
      </c>
    </row>
    <row r="24">
      <c r="A24">
        <v>2</v>
      </c>
      <c r="B24" t="s">
        <v>119</v>
      </c>
      <c r="C24" t="s">
        <v>96</v>
      </c>
      <c r="D24" s="11">
        <v>0.007</v>
      </c>
      <c r="E24" t="s">
        <v>37</v>
      </c>
      <c r="F24" t="s">
        <v>36</v>
      </c>
    </row>
    <row r="25">
      <c r="A25">
        <v>2</v>
      </c>
      <c r="B25" t="s">
        <v>120</v>
      </c>
      <c r="C25" t="s">
        <v>96</v>
      </c>
      <c r="D25" s="11">
        <v>0.8</v>
      </c>
      <c r="E25" t="s">
        <v>37</v>
      </c>
      <c r="F25" t="s">
        <v>56</v>
      </c>
    </row>
    <row r="26">
      <c r="A26">
        <v>2</v>
      </c>
      <c r="B26" t="s">
        <v>121</v>
      </c>
      <c r="C26" t="s">
        <v>96</v>
      </c>
      <c r="D26" s="11">
        <v>0.8</v>
      </c>
      <c r="E26" t="s">
        <v>37</v>
      </c>
      <c r="F26"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t>
        </is>
      </c>
      <c r="E3" t="s" s="13"/>
      <c r="F3"/>
    </row>
    <row r="4">
      <c r="A4" t="s">
        <v>2</v>
      </c>
      <c r="B4">
        <v>3</v>
      </c>
      <c r="C4"/>
      <c r="D4" t="inlineStr" s="13">
        <is>
          <t>Griller les rondelles de pain — Disposer les rondelles de pain sur les plaques GN 1/1. Faire dorer le pain. À la sortie du four, au pinceau, enduire les rondelles de pain doré avec le mélange huile/ail.</t>
        </is>
      </c>
      <c r="E4" t="s" s="13"/>
      <c r="F4"/>
    </row>
    <row r="5">
      <c r="A5" t="s">
        <v>2</v>
      </c>
      <c r="B5">
        <v>4</v>
      </c>
      <c r="C5"/>
      <c r="D5" t="inlineStr" s="13">
        <is>
          <t>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t>
        </is>
      </c>
      <c r="E5" t="s" s="13"/>
      <c r="F5"/>
    </row>
    <row r="6">
      <c r="A6" t="s">
        <v>2</v>
      </c>
      <c r="B6">
        <v>5</v>
      </c>
      <c r="C6"/>
      <c r="D6" t="inlineStr" s="13">
        <is>
          <t>Cuire les filets — Enfourner et cuire les filets. Atteindre +63°C à cœur. Vérifier la cuisson. Respecter la procédure de fin de cuisson. Stocker en armoire chaude et maintenir à une température supérieure à +63°C en attente de consommation.</t>
        </is>
      </c>
      <c r="E6" t="s" s="13"/>
      <c r="F6"/>
    </row>
    <row r="7">
      <c r="A7" t="s">
        <v>2</v>
      </c>
      <c r="B7">
        <v>6</v>
      </c>
      <c r="C7"/>
      <c r="D7" t="s" s="13">
        <v>128</v>
      </c>
      <c r="E7" t="s" s="13"/>
      <c r="F7"/>
    </row>
    <row r="8">
      <c r="A8" t="s">
        <v>129</v>
      </c>
      <c r="B8">
        <v>1</v>
      </c>
      <c r="C8"/>
      <c r="D8" t="inlineStr" s="13">
        <is>
          <t>Mise en place du poste de travail - Verifier les D.L.C., peser les denrees, selectionner le materiel. Desinfecter le materiel et le poste de travail suivant les protocoles.</t>
        </is>
      </c>
      <c r="E8" t="s" s="13"/>
      <c r="F8"/>
    </row>
    <row r="9">
      <c r="A9" t="s">
        <v>129</v>
      </c>
      <c r="B9">
        <v>2</v>
      </c>
      <c r="C9"/>
      <c r="D9" t="inlineStr" s="13">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9" t="s" s="13"/>
      <c r="F9"/>
    </row>
    <row r="10">
      <c r="A10" t="s">
        <v>129</v>
      </c>
      <c r="B10">
        <v>3</v>
      </c>
      <c r="C10"/>
      <c r="D10" t="inlineStr" s="13">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10" t="s" s="13"/>
      <c r="F10"/>
    </row>
    <row r="11">
      <c r="A11" t="s">
        <v>129</v>
      </c>
      <c r="B11">
        <v>4</v>
      </c>
      <c r="C11"/>
      <c r="D11" t="inlineStr" s="13">
        <is>
          <t>Confectionner le roux - Dans un rondeau, faire fondre le beurre. Ajouter la farine. Melanger au fouet. Cuire a feu doux, sans coloration, jusqu'a ce que le roux blanchisse et devienne mousseux.</t>
        </is>
      </c>
      <c r="E11" t="s" s="13"/>
      <c r="F11"/>
    </row>
    <row r="12">
      <c r="A12" t="s">
        <v>129</v>
      </c>
      <c r="B12">
        <v>5</v>
      </c>
      <c r="C12"/>
      <c r="D12" t="inlineStr" s="13">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12" t="s" s="13"/>
      <c r="F12"/>
    </row>
    <row r="13">
      <c r="A13" t="s">
        <v>129</v>
      </c>
      <c r="B13">
        <v>6</v>
      </c>
      <c r="C13"/>
      <c r="D13" t="s" s="13">
        <v>130</v>
      </c>
      <c r="E13" t="s" s="13"/>
      <c r="F13"/>
    </row>
    <row r="14">
      <c r="A14" t="s">
        <v>129</v>
      </c>
      <c r="B14">
        <v>7</v>
      </c>
      <c r="C14"/>
      <c r="D14" t="s" s="13">
        <v>131</v>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132</v>
      </c>
      <c r="B1"/>
      <c r="C1"/>
      <c r="D1"/>
    </row>
    <row r="2">
      <c r="A2" t="str" s="14">
        <f>"GRO_CDC_061 · GRO.POISSONS · référence : "&amp;Besoins!B3&amp;" "&amp;Besoins!C3&amp;" · multiplicateur réglable sur la feuille ""Besoins"""</f>
        <v>GRO_CDC_061 · GRO.POISSONS · référence : 100 pc · multiplicateur réglable sur la feuille </v>
      </c>
      <c r="B2"/>
      <c r="C2"/>
      <c r="D2"/>
    </row>
    <row r="3">
      <c r="A3"/>
      <c r="B3"/>
      <c r="C3"/>
      <c r="D3"/>
    </row>
    <row r="4">
      <c r="A4" t="s" s="15">
        <v>133</v>
      </c>
      <c r="B4"/>
      <c r="C4"/>
      <c r="D4"/>
    </row>
    <row r="5">
      <c r="A5" t="s" s="16">
        <v>134</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135</v>
      </c>
      <c r="B6" t="str" s="13">
        <f>Procedure!D3</f>
        <v>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v>
      </c>
      <c r="C6"/>
      <c r="D6"/>
    </row>
    <row r="7">
      <c r="A7"/>
      <c r="B7" t="str">
        <f>Besoins!B26</f>
        <v>Filets de dorade sébaste</v>
      </c>
      <c r="C7" s="11">
        <f>Besoins!E26</f>
        <v>14</v>
      </c>
      <c r="D7" t="str">
        <f>Besoins!F26</f>
        <v>kg</v>
      </c>
    </row>
    <row r="8">
      <c r="A8"/>
      <c r="B8" t="str">
        <f>Besoins!B23</f>
        <v>Baguette précuissonée à terminer</v>
      </c>
      <c r="C8" s="11">
        <f>Besoins!E23</f>
        <v>4</v>
      </c>
      <c r="D8" t="str">
        <f>Besoins!F23</f>
        <v>pc</v>
      </c>
    </row>
    <row r="9">
      <c r="A9"/>
      <c r="B9" t="s">
        <v>136</v>
      </c>
      <c r="C9" s="11">
        <f>'Besoins'!$B$2*0.15</f>
        <v>0.15</v>
      </c>
      <c r="D9" t="s">
        <v>37</v>
      </c>
    </row>
    <row r="10">
      <c r="A10"/>
      <c r="B10" t="str">
        <f>Besoins!B17</f>
        <v>Huile d'olive vierge extra</v>
      </c>
      <c r="C10" s="11">
        <f>Besoins!E17</f>
        <v>0.25</v>
      </c>
      <c r="D10" t="str">
        <f>Besoins!F17</f>
        <v>lt</v>
      </c>
    </row>
    <row r="11">
      <c r="A11"/>
      <c r="B11" t="s">
        <v>137</v>
      </c>
      <c r="C11" s="11">
        <f>'Besoins'!$B$2*0.25</f>
        <v>0.25</v>
      </c>
      <c r="D11" t="s">
        <v>37</v>
      </c>
    </row>
    <row r="12">
      <c r="A12"/>
      <c r="B12" t="s">
        <v>138</v>
      </c>
      <c r="C12" s="11">
        <f>'Besoins'!$B$2*100</f>
        <v>100</v>
      </c>
      <c r="D12" t="s">
        <v>24</v>
      </c>
    </row>
    <row r="13">
      <c r="A13" t="s" s="16">
        <v>139</v>
      </c>
      <c r="B13" t="str" s="13">
        <f>Procedure!D4</f>
        <v>Griller les rondelles de pain — Disposer les rondelles de pain sur les plaques GN 1/1. Faire dorer le pain. À la sortie du four, au pinceau, enduire les rondelles de pain doré avec le mélange huile/ail.</v>
      </c>
      <c r="C13"/>
      <c r="D13"/>
    </row>
    <row r="14">
      <c r="A14"/>
      <c r="B14" t="str">
        <f>Besoins!B23</f>
        <v>Baguette précuissonée à terminer</v>
      </c>
      <c r="C14" s="11">
        <f>Besoins!E23</f>
        <v>4</v>
      </c>
      <c r="D14" t="str">
        <f>Besoins!F23</f>
        <v>pc</v>
      </c>
    </row>
    <row r="15">
      <c r="A15"/>
      <c r="B15" t="s">
        <v>136</v>
      </c>
      <c r="C15" s="11">
        <f>'Besoins'!$B$2*0.15</f>
        <v>0.15</v>
      </c>
      <c r="D15" t="s">
        <v>37</v>
      </c>
    </row>
    <row r="16">
      <c r="A16"/>
      <c r="B16" t="str">
        <f>Besoins!B17</f>
        <v>Huile d'olive vierge extra</v>
      </c>
      <c r="C16" s="11">
        <f>Besoins!E17</f>
        <v>0.25</v>
      </c>
      <c r="D16" t="str">
        <f>Besoins!F17</f>
        <v>lt</v>
      </c>
    </row>
    <row r="17">
      <c r="A17" t="s" s="16">
        <v>140</v>
      </c>
      <c r="B17" t="str" s="13">
        <f>Procedure!D5</f>
        <v>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v>
      </c>
      <c r="C17"/>
      <c r="D17"/>
    </row>
    <row r="18">
      <c r="A18" t="s" s="16">
        <v>141</v>
      </c>
      <c r="B18" t="str" s="13">
        <f>Procedure!D6</f>
        <v>Cuire les filets — Enfourner et cuire les filets. Atteindre +63°C à cœur. Vérifier la cuisson. Respecter la procédure de fin de cuisson. Stocker en armoire chaude et maintenir à une température supérieure à +63°C en attente de consommation.</v>
      </c>
      <c r="C18"/>
      <c r="D18"/>
    </row>
    <row r="19">
      <c r="A19" t="s" s="16">
        <v>142</v>
      </c>
      <c r="B19" t="str" s="13">
        <f>Procedure!D7</f>
        <v>Service — Servir les filets arrosés de jus de bouillabaisse et accompagnés de rondelles de pain toastées.</v>
      </c>
      <c r="C19"/>
      <c r="D19"/>
    </row>
    <row r="20">
      <c r="A20"/>
      <c r="B20"/>
      <c r="C20"/>
      <c r="D20"/>
    </row>
    <row r="21">
      <c r="A21" t="s" s="15">
        <v>143</v>
      </c>
      <c r="B21"/>
      <c r="C21"/>
      <c r="D21"/>
    </row>
    <row r="22">
      <c r="A22" t="s" s="16">
        <v>134</v>
      </c>
      <c r="B22" t="str" s="13">
        <f>Procedure!D8</f>
        <v>Mise en place du poste de travail - Verifier les D.L.C., peser les denrees, selectionner le materiel. Desinfecter le materiel et le poste de travail suivant les protocoles.</v>
      </c>
      <c r="C22"/>
      <c r="D22"/>
    </row>
    <row r="23">
      <c r="A23" t="s" s="16">
        <v>135</v>
      </c>
      <c r="B23" t="str" s="13">
        <f>Procedure!D9</f>
        <v>Preparations preliminaires - Eplucher, laver, desinfecter les vegetaux suivant la procedure. Emincer le blanc de poireau, le bulbe de fenouil et le celeri en branche. Reserver. Deconditionner le concentre de tomate. Reserver au froid. Au cutter, reduire en puree l'ail hache. Reserver.</v>
      </c>
      <c r="C23"/>
      <c r="D23"/>
    </row>
    <row r="24">
      <c r="A24"/>
      <c r="B24" t="str">
        <f>Besoins!B7</f>
        <v>Concentré de tomate double</v>
      </c>
      <c r="C24" s="11">
        <f>Besoins!E7</f>
        <v>0.5</v>
      </c>
      <c r="D24" t="str">
        <f>Besoins!F7</f>
        <v>kg</v>
      </c>
    </row>
    <row r="25">
      <c r="A25"/>
      <c r="B25" t="str">
        <f>Besoins!B19</f>
        <v>CÉLERI-BRANCHE vert France cat.I</v>
      </c>
      <c r="C25" s="11">
        <f>Besoins!E19</f>
        <v>0.75</v>
      </c>
      <c r="D25" t="str">
        <f>Besoins!F19</f>
        <v>kg</v>
      </c>
    </row>
    <row r="26">
      <c r="A26"/>
      <c r="B26" t="s">
        <v>136</v>
      </c>
      <c r="C26" s="11">
        <f>'Besoins'!$B$2*0.35</f>
        <v>0.35</v>
      </c>
      <c r="D26" t="s">
        <v>37</v>
      </c>
    </row>
    <row r="27">
      <c r="A27" t="s" s="16">
        <v>139</v>
      </c>
      <c r="B27" t="str" s="13">
        <f>Procedure!D10</f>
        <v>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v>
      </c>
      <c r="C27"/>
      <c r="D27"/>
    </row>
    <row r="28">
      <c r="A28"/>
      <c r="B28" t="s">
        <v>144</v>
      </c>
      <c r="C28" s="11">
        <f>'Besoins'!$B$2*0.5</f>
        <v>0.5</v>
      </c>
      <c r="D28" t="s">
        <v>63</v>
      </c>
    </row>
    <row r="29">
      <c r="A29" t="s" s="16">
        <v>140</v>
      </c>
      <c r="B29" t="str" s="13">
        <f>Procedure!D11</f>
        <v>Confectionner le roux - Dans un rondeau, faire fondre le beurre. Ajouter la farine. Melanger au fouet. Cuire a feu doux, sans coloration, jusqu'a ce que le roux blanchisse et devienne mousseux.</v>
      </c>
      <c r="C29"/>
      <c r="D29"/>
    </row>
    <row r="30">
      <c r="A30"/>
      <c r="B30" t="s">
        <v>137</v>
      </c>
      <c r="C30" s="11">
        <f>'Besoins'!$B$2*0.8</f>
        <v>0.8</v>
      </c>
      <c r="D30" t="s">
        <v>37</v>
      </c>
    </row>
    <row r="31">
      <c r="A31"/>
      <c r="B31" t="str">
        <f>Besoins!B15</f>
        <v>Farine de blé T55</v>
      </c>
      <c r="C31" s="11">
        <f>Besoins!E15</f>
        <v>0.8</v>
      </c>
      <c r="D31" t="str">
        <f>Besoins!F15</f>
        <v>kg</v>
      </c>
    </row>
    <row r="32">
      <c r="A32" t="s" s="16">
        <v>141</v>
      </c>
      <c r="B32" t="str" s="13">
        <f>Procedure!D12</f>
        <v>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v>
      </c>
      <c r="C32"/>
      <c r="D32"/>
    </row>
    <row r="33">
      <c r="A33"/>
      <c r="B33" t="str">
        <f>Besoins!B25</f>
        <v>Oignons émincés surgelés</v>
      </c>
      <c r="C33" s="11">
        <f>Besoins!E25</f>
        <v>3</v>
      </c>
      <c r="D33" t="str">
        <f>Besoins!F25</f>
        <v>kg</v>
      </c>
    </row>
    <row r="34">
      <c r="A34"/>
      <c r="B34" t="str">
        <f>Besoins!B21</f>
        <v>POIREAU France cat.I</v>
      </c>
      <c r="C34" s="11">
        <f>Besoins!E21</f>
        <v>2</v>
      </c>
      <c r="D34" t="str">
        <f>Besoins!F21</f>
        <v>kg</v>
      </c>
    </row>
    <row r="35">
      <c r="A35"/>
      <c r="B35" t="s">
        <v>136</v>
      </c>
      <c r="C35" s="11">
        <f>'Besoins'!$B$2*0.35</f>
        <v>0.35</v>
      </c>
      <c r="D35" t="s">
        <v>37</v>
      </c>
    </row>
    <row r="36">
      <c r="A36"/>
      <c r="B36" t="str">
        <f>Besoins!B20</f>
        <v>FENOUIL France</v>
      </c>
      <c r="C36" s="11">
        <f>Besoins!E20</f>
        <v>0.75</v>
      </c>
      <c r="D36" t="str">
        <f>Besoins!F20</f>
        <v>kg</v>
      </c>
    </row>
    <row r="37">
      <c r="A37"/>
      <c r="B37" t="str">
        <f>Besoins!B19</f>
        <v>CÉLERI-BRANCHE vert France cat.I</v>
      </c>
      <c r="C37" s="11">
        <f>Besoins!E19</f>
        <v>0.75</v>
      </c>
      <c r="D37" t="str">
        <f>Besoins!F19</f>
        <v>kg</v>
      </c>
    </row>
    <row r="38">
      <c r="A38"/>
      <c r="B38" t="str">
        <f>Besoins!B16</f>
        <v>Fumet de poisson déshydraté</v>
      </c>
      <c r="C38" s="11">
        <f>Besoins!E16</f>
        <v>25</v>
      </c>
      <c r="D38" t="str">
        <f>Besoins!F16</f>
        <v>lt</v>
      </c>
    </row>
    <row r="39">
      <c r="A39"/>
      <c r="B39" t="str">
        <f>Besoins!B13</f>
        <v>Concentré de crustacés</v>
      </c>
      <c r="C39" s="11">
        <f>Besoins!E13</f>
        <v>0.15</v>
      </c>
      <c r="D39" t="str">
        <f>Besoins!F13</f>
        <v>kg</v>
      </c>
    </row>
    <row r="40">
      <c r="A40"/>
      <c r="B40" t="str">
        <f>Besoins!B11</f>
        <v>Sarriette séchée</v>
      </c>
      <c r="C40" s="11">
        <f>Besoins!E11</f>
        <v>0.01</v>
      </c>
      <c r="D40" t="str">
        <f>Besoins!F11</f>
        <v>kg</v>
      </c>
    </row>
    <row r="41">
      <c r="A41"/>
      <c r="B41" t="str">
        <f>Besoins!B10</f>
        <v>Laurier sauce feuilles</v>
      </c>
      <c r="C41" s="11">
        <f>Besoins!E10</f>
        <v>0.005</v>
      </c>
      <c r="D41" t="str">
        <f>Besoins!F10</f>
        <v>kg</v>
      </c>
    </row>
    <row r="42">
      <c r="A42"/>
      <c r="B42" t="str">
        <f>Besoins!B12</f>
        <v>Thym séché</v>
      </c>
      <c r="C42" s="11">
        <f>Besoins!E12</f>
        <v>0.015</v>
      </c>
      <c r="D42" t="str">
        <f>Besoins!F12</f>
        <v>kg</v>
      </c>
    </row>
    <row r="43">
      <c r="A43"/>
      <c r="B43" t="str">
        <f>Besoins!B9</f>
        <v>Safran filaments (Iran)</v>
      </c>
      <c r="C43" s="11">
        <f>Besoins!E9</f>
        <v>0.015</v>
      </c>
      <c r="D43" t="str">
        <f>Besoins!F9</f>
        <v>kg</v>
      </c>
    </row>
    <row r="44">
      <c r="A44"/>
      <c r="B44" t="str">
        <f>Besoins!B22</f>
        <v>Sel fin de cuisine</v>
      </c>
      <c r="C44" s="11">
        <f>Besoins!E22</f>
        <v>0.073</v>
      </c>
      <c r="D44" t="str">
        <f>Besoins!F22</f>
        <v>kg</v>
      </c>
    </row>
    <row r="45">
      <c r="A45"/>
      <c r="B45" t="str">
        <f>Besoins!B8</f>
        <v>Poivre noir moulu</v>
      </c>
      <c r="C45" s="11">
        <f>Besoins!E8</f>
        <v>0.007</v>
      </c>
      <c r="D45" t="str">
        <f>Besoins!F8</f>
        <v>kg</v>
      </c>
    </row>
    <row r="46">
      <c r="A46" t="s" s="16">
        <v>142</v>
      </c>
      <c r="B46" t="str" s="13">
        <f>Procedure!D13</f>
        <v>Dresser - Servir a l'assiette avec des croutons ailles. Proposer de l'aioli.</v>
      </c>
      <c r="C46"/>
      <c r="D46"/>
    </row>
    <row r="47">
      <c r="A47" t="s" s="16">
        <v>145</v>
      </c>
      <c r="B47" t="str" s="13">
        <f>Procedure!D14</f>
        <v>Suggestions - On peut remplacer le bulbe de fenouil par de l'anis etoile. Recette composee des memes elements que le fond de cuisson de la bouillabaisse.</v>
      </c>
      <c r="C47"/>
      <c r="D47"/>
    </row>
    <row r="48">
      <c r="A48"/>
      <c r="B48"/>
      <c r="C48"/>
      <c r="D48"/>
    </row>
    <row r="49">
      <c r="A49" t="s" s="17">
        <v>21</v>
      </c>
      <c r="B49"/>
      <c r="C49"/>
      <c r="D49"/>
    </row>
  </sheetData>
  <sheetProtection sheet="1" formatRows="0" formatColumns="0"/>
  <mergeCells count="18">
    <mergeCell ref="A1:D1"/>
    <mergeCell ref="A2:D2"/>
    <mergeCell ref="A4:D4"/>
    <mergeCell ref="B5:D5"/>
    <mergeCell ref="B6:D6"/>
    <mergeCell ref="B13:D13"/>
    <mergeCell ref="B17:D17"/>
    <mergeCell ref="B18:D18"/>
    <mergeCell ref="B19:D19"/>
    <mergeCell ref="A21:D21"/>
    <mergeCell ref="B22:D22"/>
    <mergeCell ref="B23:D23"/>
    <mergeCell ref="B27:D27"/>
    <mergeCell ref="B29:D29"/>
    <mergeCell ref="B32:D32"/>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2026-09-23T18:59:38Z</dcterms:created>
  <dc:title>FILETS DE DORADE AU JUS DE BOUI</dc:title>
  <dc:subject/>
  <dc:creator>CUIS.web</dc:creator>
  <cp:lastModifiedBy/>
  <cp:keywords/>
  <dc:description>Export automatique — moteur récursif d'origine : Bernard Vandendaele</dc:description>
  <cp:category/>
  <dc:language>en-US</dc:language>
  <dcterms:modified xsi:type="dcterms:W3CDTF">2026-09-23T18:59:38Z</dcterms:modified>
  <cp:revision>1</cp:revision>
</cp:coreProperties>
</file>