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<sst xmlns="http://schemas.openxmlformats.org/spreadsheetml/2006/main" count="102" uniqueCount="102">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</sst>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0.2040495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0.4</v>
      </c>
      <c r="E13" s="11">
        <f>D13*$B$2</f>
        <v>0.4</v>
      </c>
      <c r="F13" t="s">
        <v>38</v>
      </c>
      <c r="G13" s="4">
        <f>E13*13.47</f>
        <v>5.388</v>
      </c>
    </row>
    <row r="14">
      <c r="A14" t="s">
        <v>52</v>
      </c>
      <c r="B14" t="s">
        <v>53</v>
      </c>
      <c r="C14" t="s">
        <v>54</v>
      </c>
      <c r="D14" s="9">
        <v>0.015</v>
      </c>
      <c r="E14" s="11">
        <f>D14*$B$2</f>
        <v>0.015</v>
      </c>
      <c r="F14" t="s">
        <v>38</v>
      </c>
      <c r="G14" s="4">
        <f>E14*0.35</f>
        <v>0.00525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100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3</v>
      </c>
      <c r="E4" t="s">
        <v>64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0.6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0.3</v>
      </c>
      <c r="E6" t="s">
        <v>64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0.2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0.015</v>
      </c>
      <c r="E8" t="s">
        <v>38</v>
      </c>
      <c r="F8" t="s">
        <v>54</v>
      </c>
    </row>
    <row r="9">
      <c r="A9">
        <v>2</v>
      </c>
      <c r="B9" t="s">
        <v>71</v>
      </c>
      <c r="C9" t="s">
        <v>67</v>
      </c>
      <c r="D9" s="11">
        <v>0.006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0.001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0.09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15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0.285</v>
      </c>
      <c r="E13" t="s">
        <v>64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7.5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94</v>
      </c>
      <c r="C6" s="11">
        <f>'Besoins'!$B$2*100</f>
        <v>100</v>
      </c>
      <c r="D6" t="s">
        <v>25</v>
      </c>
    </row>
    <row r="7">
      <c r="A7"/>
      <c r="B7" t="str">
        <f>Besoins!B13</f>
        <v>Miel liquide toutes fleurs pot 1kg</v>
      </c>
      <c r="C7" s="11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0.09</v>
      </c>
      <c r="D14" t="str">
        <f>Besoins!F11</f>
        <v>kg</v>
      </c>
    </row>
    <row r="15">
      <c r="A15"/>
      <c r="B15" t="s">
        <v>96</v>
      </c>
      <c r="C15" s="11">
        <f>'Besoins'!$B$2*15</f>
        <v>15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'Besoins'!$B$2*3</f>
        <v>3</v>
      </c>
      <c r="D17" t="s">
        <v>64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