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<sst xmlns="http://schemas.openxmlformats.org/spreadsheetml/2006/main" count="158" uniqueCount="158">
  <si>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</si>
  <si>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</si>
  <si>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Velouté de Poisson</t>
  </si>
  <si>
    <t>Code</t>
  </si>
  <si>
    <t>00SAU_REC011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</si>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</sst>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1.97935</v>
      </c>
    </row>
    <row r="12">
      <c r="A12" t="s" s="3">
        <v>17</v>
      </c>
      <c r="B12" s="4">
        <v>1.97935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1.97935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E10*13.2</f>
        <v>0.0132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E11*14</f>
        <v>0.014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42</v>
      </c>
      <c r="G13" s="4">
        <f>E13*5.2</f>
        <v>0.208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56</v>
      </c>
      <c r="G14" s="4">
        <f>E14*1.8</f>
        <v>0.09</v>
      </c>
    </row>
    <row r="15">
      <c r="A15" t="s">
        <v>57</v>
      </c>
      <c r="B15" t="s">
        <v>58</v>
      </c>
      <c r="C15" t="s">
        <v>55</v>
      </c>
      <c r="D15" s="9">
        <v>0.03</v>
      </c>
      <c r="E15" s="11">
        <f>D15*$B$2</f>
        <v>0.03</v>
      </c>
      <c r="F15" t="s">
        <v>42</v>
      </c>
      <c r="G15" s="4">
        <f>E15*1.3</f>
        <v>0.039</v>
      </c>
    </row>
    <row r="16">
      <c r="A16" t="s">
        <v>59</v>
      </c>
      <c r="B16" t="s">
        <v>60</v>
      </c>
      <c r="C16" t="s">
        <v>55</v>
      </c>
      <c r="D16" s="9">
        <v>0.08</v>
      </c>
      <c r="E16" s="11">
        <f>D16*$B$2</f>
        <v>0.08</v>
      </c>
      <c r="F16" t="s">
        <v>42</v>
      </c>
      <c r="G16" s="4">
        <f>E16*0.4</f>
        <v>0.032</v>
      </c>
    </row>
    <row r="17">
      <c r="A17" t="s" s="12">
        <v>61</v>
      </c>
      <c r="B17" t="s">
        <v>62</v>
      </c>
      <c r="C17" t="s">
        <v>55</v>
      </c>
      <c r="D17" s="9">
        <v>0.001</v>
      </c>
      <c r="E17" s="11">
        <f>D17*$B$2</f>
        <v>0.001</v>
      </c>
      <c r="F17" t="s">
        <v>42</v>
      </c>
      <c r="G17" s="4">
        <f>E17*1</f>
        <v>0.001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 t="s">
        <v>66</v>
      </c>
      <c r="B19" t="s">
        <v>67</v>
      </c>
      <c r="C19" t="s">
        <v>68</v>
      </c>
      <c r="D19" s="9">
        <v>0.001</v>
      </c>
      <c r="E19" s="11">
        <f>D19*$B$2</f>
        <v>0.001</v>
      </c>
      <c r="F19" t="s">
        <v>42</v>
      </c>
      <c r="G19" s="4">
        <f>E19*0.35</f>
        <v>0.00035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0.6</v>
      </c>
      <c r="E4" t="s">
        <v>42</v>
      </c>
      <c r="F4" t="s">
        <v>65</v>
      </c>
    </row>
    <row r="5">
      <c r="A5">
        <v>2</v>
      </c>
      <c r="B5" t="s">
        <v>80</v>
      </c>
      <c r="C5" t="s">
        <v>79</v>
      </c>
      <c r="D5" s="11">
        <v>0.04</v>
      </c>
      <c r="E5" t="s">
        <v>42</v>
      </c>
      <c r="F5" t="s">
        <v>50</v>
      </c>
    </row>
    <row r="6">
      <c r="A6">
        <v>2</v>
      </c>
      <c r="B6" t="s">
        <v>81</v>
      </c>
      <c r="C6" t="s">
        <v>79</v>
      </c>
      <c r="D6" s="11">
        <v>0.03</v>
      </c>
      <c r="E6" t="s">
        <v>42</v>
      </c>
      <c r="F6" t="s">
        <v>55</v>
      </c>
    </row>
    <row r="7">
      <c r="A7">
        <v>2</v>
      </c>
      <c r="B7" t="s">
        <v>82</v>
      </c>
      <c r="C7" t="s">
        <v>79</v>
      </c>
      <c r="D7" s="11">
        <v>0.08</v>
      </c>
      <c r="E7" t="s">
        <v>42</v>
      </c>
      <c r="F7" t="s">
        <v>55</v>
      </c>
    </row>
    <row r="8">
      <c r="A8">
        <v>2</v>
      </c>
      <c r="B8" t="s">
        <v>83</v>
      </c>
      <c r="C8" t="s">
        <v>79</v>
      </c>
      <c r="D8" s="11">
        <v>0.05</v>
      </c>
      <c r="E8" t="s">
        <v>42</v>
      </c>
      <c r="F8" t="s">
        <v>55</v>
      </c>
    </row>
    <row r="9">
      <c r="A9">
        <v>2</v>
      </c>
      <c r="B9" t="s">
        <v>84</v>
      </c>
      <c r="C9" t="s">
        <v>79</v>
      </c>
      <c r="D9" s="11">
        <v>0.001</v>
      </c>
      <c r="E9" t="s">
        <v>42</v>
      </c>
      <c r="F9" t="s">
        <v>55</v>
      </c>
    </row>
    <row r="10">
      <c r="A10">
        <v>2</v>
      </c>
      <c r="B10" t="s">
        <v>85</v>
      </c>
      <c r="C10" t="s">
        <v>79</v>
      </c>
      <c r="D10" s="11">
        <v>0.001</v>
      </c>
      <c r="E10" t="s">
        <v>42</v>
      </c>
      <c r="F10" t="s">
        <v>47</v>
      </c>
    </row>
    <row r="11">
      <c r="A11">
        <v>2</v>
      </c>
      <c r="B11" t="s">
        <v>86</v>
      </c>
      <c r="C11" t="s">
        <v>79</v>
      </c>
      <c r="D11" s="11">
        <v>0.1</v>
      </c>
      <c r="E11" t="s">
        <v>25</v>
      </c>
      <c r="F11" t="s">
        <v>34</v>
      </c>
    </row>
    <row r="12">
      <c r="A12">
        <v>2</v>
      </c>
      <c r="B12" t="s">
        <v>87</v>
      </c>
      <c r="C12" t="s">
        <v>79</v>
      </c>
      <c r="D12" s="11">
        <v>0.001</v>
      </c>
      <c r="E12" t="s">
        <v>42</v>
      </c>
      <c r="F12" t="s">
        <v>41</v>
      </c>
    </row>
    <row r="13">
      <c r="A13">
        <v>2</v>
      </c>
      <c r="B13" t="s">
        <v>88</v>
      </c>
      <c r="C13" t="s">
        <v>79</v>
      </c>
      <c r="D13" s="11">
        <v>0.001</v>
      </c>
      <c r="E13" t="s">
        <v>42</v>
      </c>
      <c r="F13" t="s">
        <v>68</v>
      </c>
    </row>
    <row r="14">
      <c r="A14">
        <v>1</v>
      </c>
      <c r="B14" t="s">
        <v>89</v>
      </c>
      <c r="C14" t="s">
        <v>74</v>
      </c>
      <c r="D14" s="11">
        <v>0.12</v>
      </c>
      <c r="E14" t="s">
        <v>42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0.06</v>
      </c>
      <c r="E15" t="s">
        <v>42</v>
      </c>
      <c r="F15" t="s">
        <v>50</v>
      </c>
    </row>
    <row r="16">
      <c r="A16">
        <v>2</v>
      </c>
      <c r="B16" t="s">
        <v>92</v>
      </c>
      <c r="C16" t="s">
        <v>79</v>
      </c>
      <c r="D16" s="11">
        <v>0.06</v>
      </c>
      <c r="E16" t="s">
        <v>42</v>
      </c>
      <c r="F16" t="s">
        <v>37</v>
      </c>
    </row>
    <row r="17">
      <c r="A17">
        <v>1</v>
      </c>
      <c r="B17" t="s">
        <v>93</v>
      </c>
      <c r="C17" t="s">
        <v>79</v>
      </c>
      <c r="D17" s="11">
        <v>0.02</v>
      </c>
      <c r="E17" t="s">
        <v>42</v>
      </c>
      <c r="F17" t="s">
        <v>50</v>
      </c>
    </row>
    <row r="18">
      <c r="A18">
        <v>1</v>
      </c>
      <c r="B18" t="s">
        <v>94</v>
      </c>
      <c r="C18" t="s">
        <v>79</v>
      </c>
      <c r="D18" s="11">
        <v>0.001</v>
      </c>
      <c r="E18" t="s">
        <v>42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inlineStr" s="14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>
        <v>109</v>
      </c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>
        <v>112</v>
      </c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2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3</v>
      </c>
      <c r="C10" t="s">
        <v>120</v>
      </c>
      <c r="D10" t="s" s="14">
        <v>121</v>
      </c>
      <c r="E10" t="s" s="14">
        <v>122</v>
      </c>
      <c r="F10"/>
    </row>
    <row r="11">
      <c r="A11" t="s">
        <v>113</v>
      </c>
      <c r="B11">
        <v>4</v>
      </c>
      <c r="C11" t="s">
        <v>123</v>
      </c>
      <c r="D11" t="s" s="14">
        <v>124</v>
      </c>
      <c r="E11" t="s" s="14">
        <v>125</v>
      </c>
      <c r="F11"/>
    </row>
    <row r="12">
      <c r="A12" t="s">
        <v>113</v>
      </c>
      <c r="B12">
        <v>5</v>
      </c>
      <c r="C12" t="s">
        <v>126</v>
      </c>
      <c r="D12" t="s" s="14">
        <v>127</v>
      </c>
      <c r="E12" t="s" s="14">
        <v>128</v>
      </c>
      <c r="F12"/>
    </row>
    <row r="13">
      <c r="A13" t="s">
        <v>113</v>
      </c>
      <c r="B13">
        <v>6</v>
      </c>
      <c r="C13" t="s">
        <v>129</v>
      </c>
      <c r="D13" t="s" s="14">
        <v>130</v>
      </c>
      <c r="E13" t="s" s="14">
        <v>131</v>
      </c>
      <c r="F13" t="s">
        <v>132</v>
      </c>
    </row>
    <row r="14">
      <c r="A14" t="s">
        <v>113</v>
      </c>
      <c r="B14">
        <v>7</v>
      </c>
      <c r="C14" t="s">
        <v>110</v>
      </c>
      <c r="D14" t="s" s="14">
        <v>133</v>
      </c>
      <c r="E14" t="s" s="14"/>
      <c r="F14"/>
    </row>
    <row r="15">
      <c r="A15" t="s">
        <v>113</v>
      </c>
      <c r="B15">
        <v>8</v>
      </c>
      <c r="C15" t="s">
        <v>134</v>
      </c>
      <c r="D15" t="s" s="14">
        <v>135</v>
      </c>
      <c r="E15" t="s" s="14">
        <v>136</v>
      </c>
      <c r="F15"/>
    </row>
    <row r="16">
      <c r="A16" t="s">
        <v>137</v>
      </c>
      <c r="B16">
        <v>1</v>
      </c>
      <c r="C16" t="s">
        <v>101</v>
      </c>
      <c r="D16" t="s" s="14">
        <v>138</v>
      </c>
      <c r="E16" t="s" s="14"/>
      <c r="F16"/>
    </row>
    <row r="17">
      <c r="A17" t="s">
        <v>137</v>
      </c>
      <c r="B17">
        <v>2</v>
      </c>
      <c r="C17" t="s">
        <v>139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137</v>
      </c>
      <c r="B18">
        <v>3</v>
      </c>
      <c r="C18" t="s">
        <v>140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141</v>
      </c>
      <c r="F18"/>
    </row>
    <row r="19">
      <c r="A19" t="s">
        <v>137</v>
      </c>
      <c r="B19">
        <v>4</v>
      </c>
      <c r="C19" t="s">
        <v>134</v>
      </c>
      <c r="D19" t="s" s="14">
        <v>142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146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147</v>
      </c>
      <c r="C7" s="11">
        <f>'Besoins'!$B$2*0.12</f>
        <v>0.12</v>
      </c>
      <c r="D7" t="s">
        <v>42</v>
      </c>
    </row>
    <row r="8">
      <c r="A8" t="s" s="17">
        <v>148</v>
      </c>
      <c r="B8" t="str" s="14">
        <f>"[PORTER] "&amp;Procedure!D4</f>
        <v>[PORTER] Porter le Fumet de Poisson à ébullition.</v>
      </c>
      <c r="C8"/>
      <c r="D8"/>
    </row>
    <row r="9">
      <c r="A9"/>
      <c r="B9" t="s">
        <v>149</v>
      </c>
      <c r="C9" s="11">
        <f>'Besoins'!$B$2*1</f>
        <v>1</v>
      </c>
      <c r="D9" t="s">
        <v>25</v>
      </c>
    </row>
    <row r="10">
      <c r="A10" t="s" s="17">
        <v>150</v>
      </c>
      <c r="B10" t="str" s="14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149</v>
      </c>
      <c r="C11" s="11">
        <f>'Besoins'!$B$2*1</f>
        <v>1</v>
      </c>
      <c r="D11" t="s">
        <v>25</v>
      </c>
    </row>
    <row r="12">
      <c r="A12"/>
      <c r="B12" t="s">
        <v>147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151</v>
      </c>
      <c r="B14" t="str" s="14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152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153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145</v>
      </c>
      <c r="B21" t="str" s="14">
        <f>"[CONCASSER] "&amp;Procedure!D8</f>
        <v>[CONCASSER] Concasser, dégorger rapidement et rincer les arêtes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 t="s" s="17">
        <v>146</v>
      </c>
      <c r="B23" t="str" s="14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8">
        <f>"ℹ "&amp;Procedure!E9</f>
        <v>ℹ</v>
      </c>
      <c r="C24"/>
      <c r="D24"/>
    </row>
    <row r="25">
      <c r="A25" t="s" s="17">
        <v>148</v>
      </c>
      <c r="B25" t="str" s="14">
        <f>"[SUER] "&amp;Procedure!D10</f>
        <v>[SUER] Faire suer au beurre la garniture aromatique finement émincée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 t="s" s="17">
        <v>150</v>
      </c>
      <c r="B27" t="str" s="14">
        <f>"[MOUILLER] "&amp;Procedure!D11</f>
        <v>[MOUILLER] Ajouter les arêtes soigneusement égouttées et mouiller</v>
      </c>
      <c r="C27"/>
      <c r="D27"/>
    </row>
    <row r="28">
      <c r="A28"/>
      <c r="B28" t="str" s="18">
        <f>"ℹ "&amp;Procedure!E11</f>
        <v>ℹ</v>
      </c>
      <c r="C28"/>
      <c r="D28"/>
    </row>
    <row r="29">
      <c r="A29" t="s" s="17">
        <v>151</v>
      </c>
      <c r="B29" t="str" s="14">
        <f>"[BOUILLIR] "&amp;Procedure!D12</f>
        <v>[BOUILLIR] Porter à ébullition, écumer fréquemment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152</v>
      </c>
      <c r="B31" t="str" s="14">
        <f>"[FRÉMIR] "&amp;Procedure!D13</f>
        <v>[FRÉMIR] Laisser frémir pendant 20 à 25 minutes</v>
      </c>
      <c r="C31"/>
      <c r="D31"/>
    </row>
    <row r="32">
      <c r="A32"/>
      <c r="B32" t="str" s="18">
        <f>"ℹ "&amp;Procedure!E13</f>
        <v>ℹ</v>
      </c>
      <c r="C32"/>
      <c r="D32"/>
    </row>
    <row r="33">
      <c r="A33" t="s" s="17">
        <v>155</v>
      </c>
      <c r="B33" t="str" s="14">
        <f>"[PASSER] "&amp;Procedure!D14</f>
        <v>[PASSER] Passer le fumet de poisson au chinois étamine sans fouler</v>
      </c>
      <c r="C33"/>
      <c r="D33"/>
    </row>
    <row r="34">
      <c r="A34" t="s" s="17">
        <v>156</v>
      </c>
      <c r="B34" t="str" s="14">
        <f>"[REFROIDIR] "&amp;Procedure!D15</f>
        <v>[REFROIDIR] Refroidir le fumet rapidement</v>
      </c>
      <c r="C34"/>
      <c r="D34"/>
    </row>
    <row r="35">
      <c r="A35"/>
      <c r="B35" t="str" s="18">
        <f>"ℹ "&amp;Procedure!E15</f>
        <v>ℹ</v>
      </c>
      <c r="C35"/>
      <c r="D35"/>
    </row>
    <row r="36">
      <c r="A36"/>
      <c r="B36"/>
      <c r="C36"/>
      <c r="D36"/>
    </row>
    <row r="37">
      <c r="A37" t="s" s="16">
        <v>157</v>
      </c>
      <c r="B37"/>
      <c r="C37"/>
      <c r="D37"/>
    </row>
    <row r="38">
      <c r="A38" t="s" s="17">
        <v>145</v>
      </c>
      <c r="B38" t="str" s="14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153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146</v>
      </c>
      <c r="B41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153</v>
      </c>
      <c r="C42" s="11">
        <f>'Besoins'!$B$2*0.06</f>
        <v>0.06</v>
      </c>
      <c r="D42" t="s">
        <v>42</v>
      </c>
    </row>
    <row r="43">
      <c r="A43"/>
      <c r="B43" t="str">
        <f>Besoins!B8</f>
        <v>farine de blé tamisée type 55</v>
      </c>
      <c r="C43" s="11">
        <f>Besoins!E8</f>
        <v>0.06</v>
      </c>
      <c r="D43" t="str">
        <f>Besoins!F8</f>
        <v>kg</v>
      </c>
    </row>
    <row r="44">
      <c r="A44" t="s" s="17">
        <v>148</v>
      </c>
      <c r="B44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8">
        <f>"ℹ "&amp;Procedure!E18</f>
        <v>ℹ</v>
      </c>
      <c r="C45"/>
      <c r="D45"/>
    </row>
    <row r="46">
      <c r="A46" t="s" s="17">
        <v>150</v>
      </c>
      <c r="B46" t="str" s="14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