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<sst xmlns="http://schemas.openxmlformats.org/spreadsheetml/2006/main" count="69" uniqueCount="69">
  <si>
    <t>Besoins matière</t>
  </si>
  <si>
    <t>Multiplicateur souhaité</t>
  </si>
  <si>
    <t>Quantité de référence</t>
  </si>
  <si>
    <t>kg</t>
  </si>
  <si>
    <t>Quantité obtenue</t>
  </si>
  <si>
    <t>Code</t>
  </si>
  <si>
    <t>Matière première</t>
  </si>
  <si>
    <t>Classe</t>
  </si>
  <si>
    <t>Base (×1, modifiable)</t>
  </si>
  <si>
    <t>Quantité</t>
  </si>
  <si>
    <t>Unité</t>
  </si>
  <si>
    <t>Coût H.T.</t>
  </si>
  <si>
    <t>00000047</t>
  </si>
  <si>
    <t>OEUF A3 (PRIX)</t>
  </si>
  <si>
    <t>Produits laitiers</t>
  </si>
  <si>
    <t>pc</t>
  </si>
  <si>
    <t>EAU</t>
  </si>
  <si>
    <t>Eau (robinet - moy. France 2026)</t>
  </si>
  <si>
    <t>Matières premières</t>
  </si>
  <si>
    <t>lt</t>
  </si>
  <si>
    <t>FAR-T45</t>
  </si>
  <si>
    <t>Farine de blé T45</t>
  </si>
  <si>
    <t>Farines de blé</t>
  </si>
  <si>
    <t>BEU-DOUX</t>
  </si>
  <si>
    <t>Beurre doux 82% MG plaquette</t>
  </si>
  <si>
    <t>Beurres et margarines</t>
  </si>
  <si>
    <t>LEV-FRAICHE</t>
  </si>
  <si>
    <t>Levure fraîche de boulanger</t>
  </si>
  <si>
    <t>Levures et agents levants</t>
  </si>
  <si>
    <t>SEL-FIN</t>
  </si>
  <si>
    <t>Sel fin de cuisine</t>
  </si>
  <si>
    <t>Sels et condiments de base</t>
  </si>
  <si>
    <t>SUC-BLANC</t>
  </si>
  <si>
    <t>Sucre blanc cristal sac 25 kg</t>
  </si>
  <si>
    <t>Sucres et édulcorants</t>
  </si>
  <si>
    <t>Total</t>
  </si>
  <si>
    <t>Recette</t>
  </si>
  <si>
    <t>#</t>
  </si>
  <si>
    <t>Verbe</t>
  </si>
  <si>
    <t>Étape</t>
  </si>
  <si>
    <t>Précision technique</t>
  </si>
  <si>
    <t>Durée</t>
  </si>
  <si>
    <t>PÂTE À SAVARINS</t>
  </si>
  <si>
    <t>Mise en place — Peser et mesurer toutes les denrées, vérifier leur fraîcheur.</t>
  </si>
  <si>
    <t>Niveau</t>
  </si>
  <si>
    <t>Composant</t>
  </si>
  <si>
    <t>Type</t>
  </si>
  <si>
    <t>Quantité (× multiplicateur, voir feuille Besoins)</t>
  </si>
  <si>
    <t>recette</t>
  </si>
  <si>
    <t xml:space="preserve">    ↳ Farine de blé T45</t>
  </si>
  <si>
    <t>matiere</t>
  </si>
  <si>
    <t xml:space="preserve">    ↳ Sel fin de cuisine</t>
  </si>
  <si>
    <t xml:space="preserve">    ↳ Sucre blanc cristal sac 25 kg</t>
  </si>
  <si>
    <t xml:space="preserve">    ↳ Levure fraîche de boulanger</t>
  </si>
  <si>
    <t xml:space="preserve">    ↳ Eau (robinet - moy. France 2026)</t>
  </si>
  <si>
    <t xml:space="preserve">    ↳ OEUF (P) (conv.)</t>
  </si>
  <si>
    <t>conversion</t>
  </si>
  <si>
    <t xml:space="preserve">    ↳ Beurre doux 82% MG plaquette</t>
  </si>
  <si>
    <t>Fiche technique — PÂTE À SAVARINS</t>
  </si>
  <si>
    <t>PÂTE À SAVARINS  GRO_CDR_B528</t>
  </si>
  <si>
    <t>1.</t>
  </si>
  <si>
    <t>2.</t>
  </si>
  <si>
    <t>3.</t>
  </si>
  <si>
    <t xml:space="preserve">    OEUF (P) (conv.)</t>
  </si>
  <si>
    <t>4.</t>
  </si>
  <si>
    <t xml:space="preserve">    Beurre doux 82% MG plaquette</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</si>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</sst>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2.48</v>
      </c>
      <c r="C3" t="s" s="5">
        <v>3</v>
      </c>
      <c r="D3"/>
      <c r="E3"/>
      <c r="F3"/>
    </row>
    <row r="4">
      <c r="A4" t="s">
        <v>4</v>
      </c>
      <c r="B4" s="6">
        <f>$B$2*B3</f>
        <v>2.48</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10</v>
      </c>
      <c r="E7" s="6">
        <f>D7*$B$2</f>
        <v>10</v>
      </c>
      <c r="F7" t="s">
        <v>15</v>
      </c>
      <c r="G7" s="9">
        <f>E7*0.27</f>
        <v>2.7</v>
      </c>
    </row>
    <row r="8">
      <c r="A8" t="s">
        <v>16</v>
      </c>
      <c r="B8" t="s">
        <v>17</v>
      </c>
      <c r="C8" t="s">
        <v>18</v>
      </c>
      <c r="D8" s="4">
        <v>0.4</v>
      </c>
      <c r="E8" s="6">
        <f>D8*$B$2</f>
        <v>0.4</v>
      </c>
      <c r="F8" t="s">
        <v>19</v>
      </c>
      <c r="G8" s="9">
        <f>E8*0.0043</f>
        <v>0.00172</v>
      </c>
    </row>
    <row r="9">
      <c r="A9" t="s">
        <v>20</v>
      </c>
      <c r="B9" t="s">
        <v>21</v>
      </c>
      <c r="C9" t="s">
        <v>22</v>
      </c>
      <c r="D9" s="4">
        <v>1</v>
      </c>
      <c r="E9" s="6">
        <f>D9*$B$2</f>
        <v>1</v>
      </c>
      <c r="F9" t="s">
        <v>3</v>
      </c>
      <c r="G9" s="9">
        <f>E9*0.72</f>
        <v>0.72</v>
      </c>
    </row>
    <row r="10">
      <c r="A10" t="s">
        <v>23</v>
      </c>
      <c r="B10" t="s">
        <v>24</v>
      </c>
      <c r="C10" t="s">
        <v>25</v>
      </c>
      <c r="D10" s="4">
        <v>0.45</v>
      </c>
      <c r="E10" s="6">
        <f>D10*$B$2</f>
        <v>0.45</v>
      </c>
      <c r="F10" t="s">
        <v>3</v>
      </c>
      <c r="G10" s="9">
        <f>E10*5.2</f>
        <v>2.34</v>
      </c>
    </row>
    <row r="11">
      <c r="A11" t="s">
        <v>26</v>
      </c>
      <c r="B11" t="s">
        <v>27</v>
      </c>
      <c r="C11" t="s">
        <v>28</v>
      </c>
      <c r="D11" s="4">
        <v>0.055</v>
      </c>
      <c r="E11" s="6">
        <f>D11*$B$2</f>
        <v>0.055</v>
      </c>
      <c r="F11" t="s">
        <v>3</v>
      </c>
      <c r="G11" s="9">
        <f>E11*2.2</f>
        <v>0.121</v>
      </c>
    </row>
    <row r="12">
      <c r="A12" t="s">
        <v>29</v>
      </c>
      <c r="B12" t="s">
        <v>30</v>
      </c>
      <c r="C12" t="s">
        <v>31</v>
      </c>
      <c r="D12" s="4">
        <v>0.02</v>
      </c>
      <c r="E12" s="6">
        <f>D12*$B$2</f>
        <v>0.02</v>
      </c>
      <c r="F12" t="s">
        <v>3</v>
      </c>
      <c r="G12" s="9">
        <f>E12*0.35</f>
        <v>0.007</v>
      </c>
    </row>
    <row r="13">
      <c r="A13" t="s">
        <v>32</v>
      </c>
      <c r="B13" t="s">
        <v>33</v>
      </c>
      <c r="C13" t="s">
        <v>34</v>
      </c>
      <c r="D13" s="4">
        <v>0.1</v>
      </c>
      <c r="E13" s="6">
        <f>D13*$B$2</f>
        <v>0.1</v>
      </c>
      <c r="F13" t="s">
        <v>3</v>
      </c>
      <c r="G13" s="9">
        <f>E13*0.82</f>
        <v>0.082</v>
      </c>
    </row>
    <row r="14">
      <c r="A14"/>
      <c r="B14"/>
      <c r="C14"/>
      <c r="D14"/>
      <c r="E14"/>
      <c r="F14" t="s" s="10">
        <v>35</v>
      </c>
      <c r="G14" s="11">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s" s="12">
        <v>43</v>
      </c>
      <c r="E2" t="s" s="12"/>
      <c r="F2"/>
    </row>
    <row r="3">
      <c r="A3" t="s">
        <v>42</v>
      </c>
      <c r="B3">
        <v>2</v>
      </c>
      <c r="C3"/>
      <c r="D3" t="inlineStr" s="12">
        <is>
          <t>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t>
        </is>
      </c>
      <c r="E3" t="s" s="12"/>
      <c r="F3"/>
    </row>
    <row r="4">
      <c r="A4" t="s">
        <v>42</v>
      </c>
      <c r="B4">
        <v>3</v>
      </c>
      <c r="C4"/>
      <c r="D4" t="inlineStr" s="12">
        <is>
          <t>Corsage — Ajouter les œufs tempérés et mélanger en étirant la pâte, puis la battre énergiquement en la soulevant pour lui donner le maximum d'élasticité, jusqu'à ce qu'elle se décolle de la calotte et des doigts.</t>
        </is>
      </c>
      <c r="E4" t="s" s="12"/>
      <c r="F4"/>
    </row>
    <row r="5">
      <c r="A5" t="s">
        <v>42</v>
      </c>
      <c r="B5">
        <v>4</v>
      </c>
      <c r="C5"/>
      <c r="D5" t="inlineStr" s="12">
        <is>
          <t>Beurre — Incorporer le beurre fondu légèrement tiède et retravailler vigoureusement pour redonner du corps. Corner, couvrir d'un film ou d'un linge humide ; on peut laisser pointer vers 25 °C à l'abri des courants d'air (facultatif : la pâte peut se mouler tout de suite), puis rompre.</t>
        </is>
      </c>
      <c r="E5" t="s" s="12"/>
      <c r="F5"/>
    </row>
    <row r="6">
      <c r="A6" t="s">
        <v>42</v>
      </c>
      <c r="B6">
        <v>5</v>
      </c>
      <c r="C6"/>
      <c r="D6" t="inlineStr" s="12">
        <is>
          <t>Moulage — Beurrer très légèrement les moules au papier absorbant. Les garnir au tiers de leur hauteur en coupant la pâte à la corne souple (ou à la poche, douille unie).</t>
        </is>
      </c>
      <c r="E6" t="s" s="12"/>
      <c r="F6"/>
    </row>
    <row r="7">
      <c r="A7" t="s">
        <v>42</v>
      </c>
      <c r="B7">
        <v>6</v>
      </c>
      <c r="C7"/>
      <c r="D7" t="inlineStr" s="12">
        <is>
          <t>Pousse et cuisson — Laisser pousser à l'étuve ou dans un endroit à 25-35 °C jusqu'à ce que la pâte double de volume. Enfourner sans dorer à 180 ou 200 °C selon la taille, oura ouvert pour bien dessécher. Contrôler la cuisson, démouler aussitôt sur grille et essuyer les moules.</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44</v>
      </c>
      <c r="B1" t="s" s="7">
        <v>45</v>
      </c>
      <c r="C1" t="s" s="7">
        <v>46</v>
      </c>
      <c r="D1" t="s" s="7">
        <v>47</v>
      </c>
      <c r="E1" t="s" s="7">
        <v>10</v>
      </c>
    </row>
    <row r="2">
      <c r="A2">
        <v>0</v>
      </c>
      <c r="B2" t="s">
        <v>42</v>
      </c>
      <c r="C2" t="s">
        <v>48</v>
      </c>
      <c r="D2" s="6">
        <f>'Besoins'!$B$2*2.48</f>
        <v>2.48</v>
      </c>
      <c r="E2" t="s">
        <v>3</v>
      </c>
    </row>
    <row r="3">
      <c r="A3">
        <v>1</v>
      </c>
      <c r="B3" t="s">
        <v>49</v>
      </c>
      <c r="C3" t="s">
        <v>50</v>
      </c>
      <c r="D3" s="6">
        <f>'Besoins'!$B$2*1</f>
        <v>1</v>
      </c>
      <c r="E3" t="s">
        <v>3</v>
      </c>
    </row>
    <row r="4">
      <c r="A4">
        <v>1</v>
      </c>
      <c r="B4" t="s">
        <v>51</v>
      </c>
      <c r="C4" t="s">
        <v>50</v>
      </c>
      <c r="D4" s="6">
        <f>'Besoins'!$B$2*0.02</f>
        <v>0.02</v>
      </c>
      <c r="E4" t="s">
        <v>3</v>
      </c>
    </row>
    <row r="5">
      <c r="A5">
        <v>1</v>
      </c>
      <c r="B5" t="s">
        <v>52</v>
      </c>
      <c r="C5" t="s">
        <v>50</v>
      </c>
      <c r="D5" s="6">
        <f>'Besoins'!$B$2*0.1</f>
        <v>0.1</v>
      </c>
      <c r="E5" t="s">
        <v>3</v>
      </c>
    </row>
    <row r="6">
      <c r="A6">
        <v>1</v>
      </c>
      <c r="B6" t="s">
        <v>53</v>
      </c>
      <c r="C6" t="s">
        <v>50</v>
      </c>
      <c r="D6" s="6">
        <f>'Besoins'!$B$2*0.055</f>
        <v>0.055</v>
      </c>
      <c r="E6" t="s">
        <v>3</v>
      </c>
    </row>
    <row r="7">
      <c r="A7">
        <v>1</v>
      </c>
      <c r="B7" t="s">
        <v>54</v>
      </c>
      <c r="C7" t="s">
        <v>50</v>
      </c>
      <c r="D7" s="6">
        <f>'Besoins'!$B$2*0.4</f>
        <v>0.4</v>
      </c>
      <c r="E7" t="s">
        <v>19</v>
      </c>
    </row>
    <row r="8">
      <c r="A8">
        <v>1</v>
      </c>
      <c r="B8" t="s">
        <v>55</v>
      </c>
      <c r="C8" t="s">
        <v>56</v>
      </c>
      <c r="D8" s="6">
        <f>'Besoins'!$B$2*10</f>
        <v>10</v>
      </c>
      <c r="E8" t="s">
        <v>15</v>
      </c>
    </row>
    <row r="9">
      <c r="A9">
        <v>1</v>
      </c>
      <c r="B9" t="s">
        <v>57</v>
      </c>
      <c r="C9" t="s">
        <v>50</v>
      </c>
      <c r="D9" s="6">
        <f>'Besoins'!$B$2*0.4</f>
        <v>0.4</v>
      </c>
      <c r="E9" t="s">
        <v>3</v>
      </c>
    </row>
    <row r="10">
      <c r="A10">
        <v>1</v>
      </c>
      <c r="B10" t="s">
        <v>57</v>
      </c>
      <c r="C10" t="s">
        <v>50</v>
      </c>
      <c r="D10" s="6">
        <f>'Besoins'!$B$2*0.05</f>
        <v>0.05</v>
      </c>
      <c r="E10"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58</v>
      </c>
      <c r="B1"/>
      <c r="C1"/>
      <c r="D1"/>
    </row>
    <row r="2">
      <c r="A2" t="str" s="13">
        <f>"GRO_CDR_B528 · PAT.PATES.POUSSEES · référence : "&amp;Besoins!B3&amp;" "&amp;Besoins!C3&amp;" · multiplicateur réglable sur la feuille ""Besoins"""</f>
        <v>GRO_CDR_B528 · PAT.PATES.POUSSEES · référence : 2,48 kg · multiplicateur réglable sur la feuille </v>
      </c>
      <c r="B2"/>
      <c r="C2"/>
      <c r="D2"/>
    </row>
    <row r="3">
      <c r="A3"/>
      <c r="B3"/>
      <c r="C3"/>
      <c r="D3"/>
    </row>
    <row r="4">
      <c r="A4" t="s" s="14">
        <v>59</v>
      </c>
      <c r="B4"/>
      <c r="C4"/>
      <c r="D4"/>
    </row>
    <row r="5">
      <c r="A5" t="s" s="15">
        <v>60</v>
      </c>
      <c r="B5" t="str" s="12">
        <f>Procedure!D2</f>
        <v>Mise en place — Peser et mesurer toutes les denrées, vérifier leur fraîcheur.</v>
      </c>
      <c r="C5"/>
      <c r="D5"/>
    </row>
    <row r="6">
      <c r="A6" t="s" s="15">
        <v>61</v>
      </c>
      <c r="B6" t="str" s="12">
        <f>Procedure!D3</f>
        <v>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v>
      </c>
      <c r="C6"/>
      <c r="D6"/>
    </row>
    <row r="7">
      <c r="A7"/>
      <c r="B7" t="str">
        <f>Besoins!B9</f>
        <v>Farine de blé T45</v>
      </c>
      <c r="C7" s="6">
        <f>Besoins!E9</f>
        <v>1</v>
      </c>
      <c r="D7" t="str">
        <f>Besoins!F9</f>
        <v>kg</v>
      </c>
    </row>
    <row r="8">
      <c r="A8"/>
      <c r="B8" t="str">
        <f>Besoins!B12</f>
        <v>Sel fin de cuisine</v>
      </c>
      <c r="C8" s="6">
        <f>Besoins!E12</f>
        <v>0.02</v>
      </c>
      <c r="D8" t="str">
        <f>Besoins!F12</f>
        <v>kg</v>
      </c>
    </row>
    <row r="9">
      <c r="A9"/>
      <c r="B9" t="str">
        <f>Besoins!B13</f>
        <v>Sucre blanc cristal sac 25 kg</v>
      </c>
      <c r="C9" s="6">
        <f>Besoins!E13</f>
        <v>0.1</v>
      </c>
      <c r="D9" t="str">
        <f>Besoins!F13</f>
        <v>kg</v>
      </c>
    </row>
    <row r="10">
      <c r="A10"/>
      <c r="B10" t="str">
        <f>Besoins!B11</f>
        <v>Levure fraîche de boulanger</v>
      </c>
      <c r="C10" s="6">
        <f>Besoins!E11</f>
        <v>0.055</v>
      </c>
      <c r="D10" t="str">
        <f>Besoins!F11</f>
        <v>kg</v>
      </c>
    </row>
    <row r="11">
      <c r="A11"/>
      <c r="B11" t="str">
        <f>Besoins!B8</f>
        <v>Eau (robinet - moy. France 2026)</v>
      </c>
      <c r="C11" s="6">
        <f>Besoins!E8</f>
        <v>0.4</v>
      </c>
      <c r="D11" t="str">
        <f>Besoins!F8</f>
        <v>lt</v>
      </c>
    </row>
    <row r="12">
      <c r="A12" t="s" s="15">
        <v>62</v>
      </c>
      <c r="B12" t="str" s="12">
        <f>Procedure!D4</f>
        <v>Corsage — Ajouter les œufs tempérés et mélanger en étirant la pâte, puis la battre énergiquement en la soulevant pour lui donner le maximum d'élasticité, jusqu'à ce qu'elle se décolle de la calotte et des doigts.</v>
      </c>
      <c r="C12"/>
      <c r="D12"/>
    </row>
    <row r="13">
      <c r="A13"/>
      <c r="B13" t="s">
        <v>63</v>
      </c>
      <c r="C13" s="6">
        <f>'Besoins'!$B$2*10</f>
        <v>10</v>
      </c>
      <c r="D13" t="s">
        <v>15</v>
      </c>
    </row>
    <row r="14">
      <c r="A14" t="s" s="15">
        <v>64</v>
      </c>
      <c r="B14" t="str" s="12">
        <f>Procedure!D5</f>
        <v>Beurre — Incorporer le beurre fondu légèrement tiède et retravailler vigoureusement pour redonner du corps. Corner, couvrir d'un film ou d'un linge humide ; on peut laisser pointer vers 25 °C à l'abri des courants d'air (facultatif : la pâte peut se mouler tout de suite), puis rompre.</v>
      </c>
      <c r="C14"/>
      <c r="D14"/>
    </row>
    <row r="15">
      <c r="A15"/>
      <c r="B15" t="s">
        <v>65</v>
      </c>
      <c r="C15" s="6">
        <f>'Besoins'!$B$2*0.4</f>
        <v>0.4</v>
      </c>
      <c r="D15" t="s">
        <v>3</v>
      </c>
    </row>
    <row r="16">
      <c r="A16" t="s" s="15">
        <v>66</v>
      </c>
      <c r="B16" t="str" s="12">
        <f>Procedure!D6</f>
        <v>Moulage — Beurrer très légèrement les moules au papier absorbant. Les garnir au tiers de leur hauteur en coupant la pâte à la corne souple (ou à la poche, douille unie).</v>
      </c>
      <c r="C16"/>
      <c r="D16"/>
    </row>
    <row r="17">
      <c r="A17"/>
      <c r="B17" t="s">
        <v>65</v>
      </c>
      <c r="C17" s="6">
        <f>'Besoins'!$B$2*0.05</f>
        <v>0.05</v>
      </c>
      <c r="D17" t="s">
        <v>3</v>
      </c>
    </row>
    <row r="18">
      <c r="A18" t="s" s="15">
        <v>67</v>
      </c>
      <c r="B18" t="str" s="12">
        <f>Procedure!D7</f>
        <v>Pousse et cuisson — Laisser pousser à l'étuve ou dans un endroit à 25-35 °C jusqu'à ce que la pâte double de volume. Enfourner sans dorer à 180 ou 200 °C selon la taille, oura ouvert pour bien dessécher. Contrôler la cuisson, démouler aussitôt sur grille et essuyer les moules.</v>
      </c>
      <c r="C18"/>
      <c r="D18"/>
    </row>
    <row r="19">
      <c r="A19"/>
      <c r="B19"/>
      <c r="C19"/>
      <c r="D19"/>
    </row>
    <row r="20">
      <c r="A20" t="s" s="16">
        <v>68</v>
      </c>
      <c r="B20"/>
      <c r="C20"/>
      <c r="D20"/>
    </row>
  </sheetData>
  <sheetProtection sheet="1" formatRows="0" formatColumns="0"/>
  <mergeCells count="10">
    <mergeCell ref="A1:D1"/>
    <mergeCell ref="A2:D2"/>
    <mergeCell ref="A4:D4"/>
    <mergeCell ref="B5:D5"/>
    <mergeCell ref="B6:D6"/>
    <mergeCell ref="B12:D12"/>
    <mergeCell ref="B14:D14"/>
    <mergeCell ref="B16:D16"/>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2026-10-03T09:23:11Z</dcterms:created>
  <dc:title>PÂTE À SAVARINS</dc:title>
  <dc:subject/>
  <dc:creator>CUIS.web</dc:creator>
  <cp:lastModifiedBy/>
  <cp:keywords/>
  <dc:description>Export automatique — moteur récursif d'origine : Bernard Vandendaele</dc:description>
  <cp:category/>
  <dc:language>en-US</dc:language>
  <dcterms:modified xsi:type="dcterms:W3CDTF">2026-10-03T09:23:11Z</dcterms:modified>
  <cp:revision>1</cp:revision>
</cp:coreProperties>
</file>