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<sst xmlns="http://schemas.openxmlformats.org/spreadsheetml/2006/main" count="87" uniqueCount="87">
  <si>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</si>
  <si>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</si>
  <si>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</si>
  <si>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</si>
  <si>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</si>
  <si>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</si>
  <si>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</si>
  <si>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</si>
  <si>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</si>
  <si>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</si>
  <si>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</si>
  <si>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</si>
  <si>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</si>
  <si>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</si>
  <si>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</si>
  <si>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</si>
  <si>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AGAR-AGAR</t>
  </si>
  <si>
    <t>Agar-agar en poudre</t>
  </si>
  <si>
    <t>Concentrés et purées cuisines</t>
  </si>
  <si>
    <t>kg</t>
  </si>
  <si>
    <t>GELATINE</t>
  </si>
  <si>
    <t>Gélatine feuilles (200 bloom)</t>
  </si>
  <si>
    <t>EPI-VANILLE-GOU</t>
  </si>
  <si>
    <t>Gousses de vanille Bourbon</t>
  </si>
  <si>
    <t>Épices en poudre et graines</t>
  </si>
  <si>
    <t>JUS-RAISIN-BLANC</t>
  </si>
  <si>
    <t>Jus de raisin blanc</t>
  </si>
  <si>
    <t>Boissons</t>
  </si>
  <si>
    <t>JUS-RAISIN-ROUGE</t>
  </si>
  <si>
    <t>Jus de raisin rouge</t>
  </si>
  <si>
    <t>EAU-DE-ROSE</t>
  </si>
  <si>
    <t>Eau de rose</t>
  </si>
  <si>
    <t>Pâtisserie épicerie sucrée</t>
  </si>
  <si>
    <t>RNM57224437</t>
  </si>
  <si>
    <t>FROMAGE BLANC nature battu 20% MG seau 5 kg</t>
  </si>
  <si>
    <t>Produits laitiers et œufs</t>
  </si>
  <si>
    <t>CRE-FRAICHE-EP</t>
  </si>
  <si>
    <t>Crème fraîche épaisse 30% MG</t>
  </si>
  <si>
    <t>Crèmes fraîches et laitières</t>
  </si>
  <si>
    <t>CRE-LIQUIDE-35</t>
  </si>
  <si>
    <t>Crème liquide entière 35% MG UHT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</si>
  <si>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</si>
  <si>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</si>
  <si>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</si>
  <si>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</si>
  <si>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</si>
  <si>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</si>
  <si>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</si>
  <si>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</si>
  <si>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</si>
  <si>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</si>
  <si>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BAVAROIS DE FROMAGE BLANC ET CONFIT DE ROSE</t>
  </si>
  <si>
    <t>Cuire le sirop — Dissoudre le sucre dans l'eau ; porter à ébullition ; hors du feu, y dissoudre la gélatine ; laisser tiédir.</t>
  </si>
  <si>
    <t>Monter la crème fouettée — Monter la crème en deuxième vitesse, serrer quelques instants en troisième ; débarrasser pour libérer la cuve.</t>
  </si>
  <si>
    <t>Dresser les ramequins — Remplir aux 4/5 (place de la gelée) ; refroidir et réserver en chambre froide.</t>
  </si>
  <si>
    <t>Suggestions — Garnir la surface de fruits rouges, d'un coulis ou de gelées de fruits divers.</t>
  </si>
  <si>
    <t>Niveau</t>
  </si>
  <si>
    <t>Composant</t>
  </si>
  <si>
    <t>Type</t>
  </si>
  <si>
    <t>Quantité (× multiplicateur, voir feuille Besoins)</t>
  </si>
  <si>
    <t>recette</t>
  </si>
  <si>
    <t xml:space="preserve">    ↳ Sucre blanc cristal sac 25 kg</t>
  </si>
  <si>
    <t>matiere</t>
  </si>
  <si>
    <t xml:space="preserve">    ↳ Eau (robinet - moy. France 2026)</t>
  </si>
  <si>
    <t xml:space="preserve">    ↳ GELATINE FEUILLE (P) (conv.)</t>
  </si>
  <si>
    <t>conversion</t>
  </si>
  <si>
    <t xml:space="preserve">    ↳ Crème liquide entière 35% MG UHT</t>
  </si>
  <si>
    <t xml:space="preserve">    ↳ FROMAGE BLANC nature battu 20% MG seau 5 kg</t>
  </si>
  <si>
    <t xml:space="preserve">    ↳ Crème fraîche épaisse 30% MG</t>
  </si>
  <si>
    <t xml:space="preserve">    ↳ Gousses de vanille Bourbon</t>
  </si>
  <si>
    <t xml:space="preserve">    ↳ Jus de raisin rouge</t>
  </si>
  <si>
    <t xml:space="preserve">    ↳ Jus de raisin blanc</t>
  </si>
  <si>
    <t xml:space="preserve">    ↳ Eau de rose</t>
  </si>
  <si>
    <t xml:space="preserve">    ↳ Agar-agar en poudre</t>
  </si>
  <si>
    <t>Fiche technique — BAVAROIS DE FROMAGE BLANC ET CONFIT DE ROSE</t>
  </si>
  <si>
    <t>BAVAROIS DE FROMAGE BLANC ET CONFIT DE ROSE  GRO_CDC_264</t>
  </si>
  <si>
    <t>1.</t>
  </si>
  <si>
    <t>2.</t>
  </si>
  <si>
    <t xml:space="preserve">    GELATINE FEUILLE (P) (conv.)</t>
  </si>
  <si>
    <t>3.</t>
  </si>
  <si>
    <t xml:space="preserve">    Sucre blanc cristal sac 25 kg</t>
  </si>
  <si>
    <t>4.</t>
  </si>
  <si>
    <t>5.</t>
  </si>
  <si>
    <t>6.</t>
  </si>
  <si>
    <t>7.</t>
  </si>
  <si>
    <t>8.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</si>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</sst>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8">
        <f>E7*0.0043</f>
        <v>0.0043</v>
      </c>
    </row>
    <row r="8">
      <c r="A8" t="s">
        <v>16</v>
      </c>
      <c r="B8" t="s">
        <v>17</v>
      </c>
      <c r="C8" t="s">
        <v>18</v>
      </c>
      <c r="D8" s="4">
        <v>0.007</v>
      </c>
      <c r="E8" s="6">
        <f>D8*$B$2</f>
        <v>0.007</v>
      </c>
      <c r="F8" t="s">
        <v>19</v>
      </c>
      <c r="G8" s="8">
        <f>E8*28</f>
        <v>0.196</v>
      </c>
    </row>
    <row r="9">
      <c r="A9" t="s">
        <v>20</v>
      </c>
      <c r="B9" t="s">
        <v>21</v>
      </c>
      <c r="C9" t="s">
        <v>18</v>
      </c>
      <c r="D9" s="4">
        <v>0.16</v>
      </c>
      <c r="E9" s="6">
        <f>D9*$B$2</f>
        <v>0.16</v>
      </c>
      <c r="F9" t="s">
        <v>19</v>
      </c>
      <c r="G9" s="8">
        <f>E9*24</f>
        <v>3.84</v>
      </c>
    </row>
    <row r="10">
      <c r="A10" t="s">
        <v>22</v>
      </c>
      <c r="B10" t="s">
        <v>23</v>
      </c>
      <c r="C10" t="s">
        <v>24</v>
      </c>
      <c r="D10" s="4">
        <v>0.03</v>
      </c>
      <c r="E10" s="6">
        <f>D10*$B$2</f>
        <v>0.03</v>
      </c>
      <c r="F10" t="s">
        <v>19</v>
      </c>
      <c r="G10" s="8">
        <f>E10*320</f>
        <v>9.6</v>
      </c>
    </row>
    <row r="11">
      <c r="A11" t="s">
        <v>25</v>
      </c>
      <c r="B11" t="s">
        <v>26</v>
      </c>
      <c r="C11" t="s">
        <v>27</v>
      </c>
      <c r="D11" s="4">
        <v>0.75</v>
      </c>
      <c r="E11" s="6">
        <f>D11*$B$2</f>
        <v>0.75</v>
      </c>
      <c r="F11" t="s">
        <v>15</v>
      </c>
      <c r="G11" s="8">
        <f>E11*3.5</f>
        <v>2.625</v>
      </c>
    </row>
    <row r="12">
      <c r="A12" t="s">
        <v>28</v>
      </c>
      <c r="B12" t="s">
        <v>29</v>
      </c>
      <c r="C12" t="s">
        <v>27</v>
      </c>
      <c r="D12" s="4">
        <v>0.75</v>
      </c>
      <c r="E12" s="6">
        <f>D12*$B$2</f>
        <v>0.75</v>
      </c>
      <c r="F12" t="s">
        <v>15</v>
      </c>
      <c r="G12" s="8">
        <f>E12*3.5</f>
        <v>2.625</v>
      </c>
    </row>
    <row r="13">
      <c r="A13" t="s">
        <v>30</v>
      </c>
      <c r="B13" t="s">
        <v>31</v>
      </c>
      <c r="C13" t="s">
        <v>32</v>
      </c>
      <c r="D13" s="4">
        <v>0.2</v>
      </c>
      <c r="E13" s="6">
        <f>D13*$B$2</f>
        <v>0.2</v>
      </c>
      <c r="F13" t="s">
        <v>15</v>
      </c>
      <c r="G13" s="8">
        <f>E13*14</f>
        <v>2.8</v>
      </c>
    </row>
    <row r="14">
      <c r="A14" t="s">
        <v>33</v>
      </c>
      <c r="B14" t="s">
        <v>34</v>
      </c>
      <c r="C14" t="s">
        <v>35</v>
      </c>
      <c r="D14" s="4">
        <v>5</v>
      </c>
      <c r="E14" s="6">
        <f>D14*$B$2</f>
        <v>5</v>
      </c>
      <c r="F14" t="s">
        <v>19</v>
      </c>
      <c r="G14" s="8">
        <f>E14*3.38</f>
        <v>16.9</v>
      </c>
    </row>
    <row r="15">
      <c r="A15" t="s">
        <v>36</v>
      </c>
      <c r="B15" t="s">
        <v>37</v>
      </c>
      <c r="C15" t="s">
        <v>38</v>
      </c>
      <c r="D15" s="4">
        <v>1</v>
      </c>
      <c r="E15" s="6">
        <f>D15*$B$2</f>
        <v>1</v>
      </c>
      <c r="F15" t="s">
        <v>19</v>
      </c>
      <c r="G15" s="8">
        <f>E15*3.1</f>
        <v>3.1</v>
      </c>
    </row>
    <row r="16">
      <c r="A16" t="s">
        <v>39</v>
      </c>
      <c r="B16" t="s">
        <v>40</v>
      </c>
      <c r="C16" t="s">
        <v>38</v>
      </c>
      <c r="D16" s="4">
        <v>5</v>
      </c>
      <c r="E16" s="6">
        <f>D16*$B$2</f>
        <v>5</v>
      </c>
      <c r="F16" t="s">
        <v>15</v>
      </c>
      <c r="G16" s="8">
        <f>E16*2.85</f>
        <v>14.25</v>
      </c>
    </row>
    <row r="17">
      <c r="A17" t="s">
        <v>41</v>
      </c>
      <c r="B17" t="s">
        <v>42</v>
      </c>
      <c r="C17" t="s">
        <v>43</v>
      </c>
      <c r="D17" s="4">
        <v>1.6</v>
      </c>
      <c r="E17" s="6">
        <f>D17*$B$2</f>
        <v>1.6</v>
      </c>
      <c r="F17" t="s">
        <v>19</v>
      </c>
      <c r="G17" s="8">
        <f>E17*0.82</f>
        <v>1.312</v>
      </c>
    </row>
    <row r="18">
      <c r="A18"/>
      <c r="B18"/>
      <c r="C18"/>
      <c r="D18"/>
      <c r="E18"/>
      <c r="F18" t="s" s="9">
        <v>44</v>
      </c>
      <c r="G18" s="10">
        <f>SUM(G7:G17)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45</v>
      </c>
      <c r="B1" t="s" s="7">
        <v>46</v>
      </c>
      <c r="C1" t="s" s="7">
        <v>47</v>
      </c>
      <c r="D1" t="s" s="7">
        <v>48</v>
      </c>
      <c r="E1" t="s" s="7">
        <v>49</v>
      </c>
      <c r="F1" t="s" s="7">
        <v>50</v>
      </c>
    </row>
    <row r="2">
      <c r="A2" t="s">
        <v>51</v>
      </c>
      <c r="B2">
        <v>1</v>
      </c>
      <c r="C2"/>
      <c r="D2" t="inlineStr" s="11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1"/>
      <c r="F2"/>
    </row>
    <row r="3">
      <c r="A3" t="s">
        <v>51</v>
      </c>
      <c r="B3">
        <v>2</v>
      </c>
      <c r="C3"/>
      <c r="D3" t="inlineStr" s="11">
        <is>
          <t>Préparations préliminaires — Déposer 100 ramequins dans 5 bacs GN 1/1 H 35. Tremper la gélatine à l'eau froide, l'égoutter, la presser, la poser sur papier absorbant. Fendre les gousses de vanille, en racler les graines. Mettre la crème liquide dans la cuve du batteur, au froid.</t>
        </is>
      </c>
      <c r="E3" t="s" s="11"/>
      <c r="F3"/>
    </row>
    <row r="4">
      <c r="A4" t="s">
        <v>51</v>
      </c>
      <c r="B4">
        <v>3</v>
      </c>
      <c r="C4"/>
      <c r="D4" t="s" s="11">
        <v>52</v>
      </c>
      <c r="E4" t="s" s="11"/>
      <c r="F4"/>
    </row>
    <row r="5">
      <c r="A5" t="s">
        <v>51</v>
      </c>
      <c r="B5">
        <v>4</v>
      </c>
      <c r="C5"/>
      <c r="D5" t="s" s="11">
        <v>53</v>
      </c>
      <c r="E5" t="s" s="11"/>
      <c r="F5"/>
    </row>
    <row r="6">
      <c r="A6" t="s">
        <v>51</v>
      </c>
      <c r="B6">
        <v>5</v>
      </c>
      <c r="C6"/>
      <c r="D6" t="inlineStr" s="11">
        <is>
          <t>Appareil au fromage blanc — Au fouet, en première vitesse, mélanger le fromage blanc, la crème épaisse et les graines de vanille ; ajouter le sirop juste avant qu'il gélifie ; détendre avec un peu de crème fouettée puis incorporer le reste.</t>
        </is>
      </c>
      <c r="E6" t="s" s="11"/>
      <c r="F6"/>
    </row>
    <row r="7">
      <c r="A7" t="s">
        <v>51</v>
      </c>
      <c r="B7">
        <v>6</v>
      </c>
      <c r="C7"/>
      <c r="D7" t="s" s="11">
        <v>54</v>
      </c>
      <c r="E7" t="s" s="11"/>
      <c r="F7"/>
    </row>
    <row r="8">
      <c r="A8" t="s">
        <v>51</v>
      </c>
      <c r="B8">
        <v>7</v>
      </c>
      <c r="C8"/>
      <c r="D8" t="inlineStr" s="11">
        <is>
          <t>Gelée de rose — Délayer l'agar-agar dans un peu de jus de raisin. Porter à ébullition les deux jus et le sucre ; ajouter l'agar-agar ; frémir 2 minutes au fouet ; parfumer à l'eau de rose ; couler sur les bavarois. Stocker au froid.</t>
        </is>
      </c>
      <c r="E8" t="s" s="11"/>
      <c r="F8"/>
    </row>
    <row r="9">
      <c r="A9" t="s">
        <v>51</v>
      </c>
      <c r="B9">
        <v>8</v>
      </c>
      <c r="C9"/>
      <c r="D9" t="s" s="11">
        <v>55</v>
      </c>
      <c r="E9" t="s" s="11"/>
      <c r="F9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56</v>
      </c>
      <c r="B1" t="s" s="7">
        <v>57</v>
      </c>
      <c r="C1" t="s" s="7">
        <v>58</v>
      </c>
      <c r="D1" t="s" s="7">
        <v>59</v>
      </c>
      <c r="E1" t="s" s="7">
        <v>10</v>
      </c>
    </row>
    <row r="2">
      <c r="A2">
        <v>0</v>
      </c>
      <c r="B2" t="s">
        <v>51</v>
      </c>
      <c r="C2" t="s">
        <v>60</v>
      </c>
      <c r="D2" s="6">
        <f>'Besoins'!$B$2*100</f>
        <v>100</v>
      </c>
      <c r="E2" t="s">
        <v>3</v>
      </c>
    </row>
    <row r="3">
      <c r="A3">
        <v>1</v>
      </c>
      <c r="B3" t="s">
        <v>61</v>
      </c>
      <c r="C3" t="s">
        <v>62</v>
      </c>
      <c r="D3" s="6">
        <f>'Besoins'!$B$2*1</f>
        <v>1</v>
      </c>
      <c r="E3" t="s">
        <v>19</v>
      </c>
    </row>
    <row r="4">
      <c r="A4">
        <v>1</v>
      </c>
      <c r="B4" t="s">
        <v>63</v>
      </c>
      <c r="C4" t="s">
        <v>62</v>
      </c>
      <c r="D4" s="6">
        <f>'Besoins'!$B$2*1</f>
        <v>1</v>
      </c>
      <c r="E4" t="s">
        <v>15</v>
      </c>
    </row>
    <row r="5">
      <c r="A5">
        <v>1</v>
      </c>
      <c r="B5" t="s">
        <v>64</v>
      </c>
      <c r="C5" t="s">
        <v>65</v>
      </c>
      <c r="D5" s="6">
        <f>'Besoins'!$B$2*80</f>
        <v>80</v>
      </c>
      <c r="E5" t="s">
        <v>3</v>
      </c>
    </row>
    <row r="6">
      <c r="A6">
        <v>1</v>
      </c>
      <c r="B6" t="s">
        <v>66</v>
      </c>
      <c r="C6" t="s">
        <v>62</v>
      </c>
      <c r="D6" s="6">
        <f>'Besoins'!$B$2*5</f>
        <v>5</v>
      </c>
      <c r="E6" t="s">
        <v>15</v>
      </c>
    </row>
    <row r="7">
      <c r="A7">
        <v>1</v>
      </c>
      <c r="B7" t="s">
        <v>67</v>
      </c>
      <c r="C7" t="s">
        <v>62</v>
      </c>
      <c r="D7" s="6">
        <f>'Besoins'!$B$2*5</f>
        <v>5</v>
      </c>
      <c r="E7" t="s">
        <v>19</v>
      </c>
    </row>
    <row r="8">
      <c r="A8">
        <v>1</v>
      </c>
      <c r="B8" t="s">
        <v>68</v>
      </c>
      <c r="C8" t="s">
        <v>62</v>
      </c>
      <c r="D8" s="6">
        <f>'Besoins'!$B$2*1</f>
        <v>1</v>
      </c>
      <c r="E8" t="s">
        <v>19</v>
      </c>
    </row>
    <row r="9">
      <c r="A9">
        <v>1</v>
      </c>
      <c r="B9" t="s">
        <v>69</v>
      </c>
      <c r="C9" t="s">
        <v>62</v>
      </c>
      <c r="D9" s="6">
        <f>'Besoins'!$B$2*0.03</f>
        <v>0.03</v>
      </c>
      <c r="E9" t="s">
        <v>19</v>
      </c>
    </row>
    <row r="10">
      <c r="A10">
        <v>1</v>
      </c>
      <c r="B10" t="s">
        <v>70</v>
      </c>
      <c r="C10" t="s">
        <v>62</v>
      </c>
      <c r="D10" s="6">
        <f>'Besoins'!$B$2*0.75</f>
        <v>0.75</v>
      </c>
      <c r="E10" t="s">
        <v>15</v>
      </c>
    </row>
    <row r="11">
      <c r="A11">
        <v>1</v>
      </c>
      <c r="B11" t="s">
        <v>71</v>
      </c>
      <c r="C11" t="s">
        <v>62</v>
      </c>
      <c r="D11" s="6">
        <f>'Besoins'!$B$2*0.75</f>
        <v>0.75</v>
      </c>
      <c r="E11" t="s">
        <v>15</v>
      </c>
    </row>
    <row r="12">
      <c r="A12">
        <v>1</v>
      </c>
      <c r="B12" t="s">
        <v>61</v>
      </c>
      <c r="C12" t="s">
        <v>62</v>
      </c>
      <c r="D12" s="6">
        <f>'Besoins'!$B$2*0.6</f>
        <v>0.6</v>
      </c>
      <c r="E12" t="s">
        <v>19</v>
      </c>
    </row>
    <row r="13">
      <c r="A13">
        <v>1</v>
      </c>
      <c r="B13" t="s">
        <v>72</v>
      </c>
      <c r="C13" t="s">
        <v>62</v>
      </c>
      <c r="D13" s="6">
        <f>'Besoins'!$B$2*0.2</f>
        <v>0.2</v>
      </c>
      <c r="E13" t="s">
        <v>15</v>
      </c>
    </row>
    <row r="14">
      <c r="A14">
        <v>1</v>
      </c>
      <c r="B14" t="s">
        <v>73</v>
      </c>
      <c r="C14" t="s">
        <v>62</v>
      </c>
      <c r="D14" s="6">
        <f>'Besoins'!$B$2*0.007</f>
        <v>0.007</v>
      </c>
      <c r="E14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74</v>
      </c>
      <c r="B1"/>
      <c r="C1"/>
      <c r="D1"/>
    </row>
    <row r="2">
      <c r="A2" t="str" s="12">
        <f>"GRO_CDC_264 · GRO.DESSERTS · référence : "&amp;Besoins!B3&amp;" "&amp;Besoins!C3&amp;" · multiplicateur réglable sur la feuille ""Besoins"""</f>
        <v>GRO_CDC_264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75</v>
      </c>
      <c r="B4"/>
      <c r="C4"/>
      <c r="D4"/>
    </row>
    <row r="5">
      <c r="A5" t="s" s="14">
        <v>76</v>
      </c>
      <c r="B5" t="str" s="11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4">
        <v>77</v>
      </c>
      <c r="B6" t="str" s="11">
        <f>Procedure!D3</f>
        <v>Préparations préliminaires — Déposer 100 ramequins dans 5 bacs GN 1/1 H 35. Tremper la gélatine à l'eau froide, l'égoutter, la presser, la poser sur papier absorbant. Fendre les gousses de vanille, en racler les graines. Mettre la crème liquide dans la cuve du batteur, au froid.</v>
      </c>
      <c r="C6"/>
      <c r="D6"/>
    </row>
    <row r="7">
      <c r="A7"/>
      <c r="B7" t="s">
        <v>78</v>
      </c>
      <c r="C7" s="6">
        <f>'Besoins'!$B$2*80</f>
        <v>80</v>
      </c>
      <c r="D7" t="s">
        <v>3</v>
      </c>
    </row>
    <row r="8">
      <c r="A8"/>
      <c r="B8" t="str">
        <f>Besoins!B16</f>
        <v>Crème liquide entière 35% MG UHT</v>
      </c>
      <c r="C8" s="6">
        <f>Besoins!E16</f>
        <v>5</v>
      </c>
      <c r="D8" t="str">
        <f>Besoins!F16</f>
        <v>lt</v>
      </c>
    </row>
    <row r="9">
      <c r="A9"/>
      <c r="B9" t="str">
        <f>Besoins!B10</f>
        <v>Gousses de vanille Bourbon</v>
      </c>
      <c r="C9" s="6">
        <f>Besoins!E10</f>
        <v>0.03</v>
      </c>
      <c r="D9" t="str">
        <f>Besoins!F10</f>
        <v>kg</v>
      </c>
    </row>
    <row r="10">
      <c r="A10" t="s" s="14">
        <v>79</v>
      </c>
      <c r="B10" t="str" s="11">
        <f>Procedure!D4</f>
        <v>Cuire le sirop — Dissoudre le sucre dans l'eau ; porter à ébullition ; hors du feu, y dissoudre la gélatine ; laisser tiédir.</v>
      </c>
      <c r="C10"/>
      <c r="D10"/>
    </row>
    <row r="11">
      <c r="A11"/>
      <c r="B11" t="s">
        <v>80</v>
      </c>
      <c r="C11" s="6">
        <f>'Besoins'!$B$2*1</f>
        <v>1</v>
      </c>
      <c r="D11" t="s">
        <v>19</v>
      </c>
    </row>
    <row r="12">
      <c r="A12"/>
      <c r="B12" t="str">
        <f>Besoins!B7</f>
        <v>Eau (robinet - moy. France 2026)</v>
      </c>
      <c r="C12" s="6">
        <f>Besoins!E7</f>
        <v>1</v>
      </c>
      <c r="D12" t="str">
        <f>Besoins!F7</f>
        <v>lt</v>
      </c>
    </row>
    <row r="13">
      <c r="A13"/>
      <c r="B13" t="s">
        <v>78</v>
      </c>
      <c r="C13" s="6">
        <f>'Besoins'!$B$2*80</f>
        <v>80</v>
      </c>
      <c r="D13" t="s">
        <v>3</v>
      </c>
    </row>
    <row r="14">
      <c r="A14" t="s" s="14">
        <v>81</v>
      </c>
      <c r="B14" t="str" s="11">
        <f>Procedure!D5</f>
        <v>Monter la crème fouettée — Monter la crème en deuxième vitesse, serrer quelques instants en troisième ; débarrasser pour libérer la cuve.</v>
      </c>
      <c r="C14"/>
      <c r="D14"/>
    </row>
    <row r="15">
      <c r="A15"/>
      <c r="B15" t="str">
        <f>Besoins!B16</f>
        <v>Crème liquide entière 35% MG UHT</v>
      </c>
      <c r="C15" s="6">
        <f>Besoins!E16</f>
        <v>5</v>
      </c>
      <c r="D15" t="str">
        <f>Besoins!F16</f>
        <v>lt</v>
      </c>
    </row>
    <row r="16">
      <c r="A16" t="s" s="14">
        <v>82</v>
      </c>
      <c r="B16" t="str" s="11">
        <f>Procedure!D6</f>
        <v>Appareil au fromage blanc — Au fouet, en première vitesse, mélanger le fromage blanc, la crème épaisse et les graines de vanille ; ajouter le sirop juste avant qu'il gélifie ; détendre avec un peu de crème fouettée puis incorporer le reste.</v>
      </c>
      <c r="C16"/>
      <c r="D16"/>
    </row>
    <row r="17">
      <c r="A17"/>
      <c r="B17" t="str">
        <f>Besoins!B14</f>
        <v>FROMAGE BLANC nature battu 20% MG seau 5 kg</v>
      </c>
      <c r="C17" s="6">
        <f>Besoins!E14</f>
        <v>5</v>
      </c>
      <c r="D17" t="str">
        <f>Besoins!F14</f>
        <v>kg</v>
      </c>
    </row>
    <row r="18">
      <c r="A18"/>
      <c r="B18" t="str">
        <f>Besoins!B15</f>
        <v>Crème fraîche épaisse 30% MG</v>
      </c>
      <c r="C18" s="6">
        <f>Besoins!E15</f>
        <v>1</v>
      </c>
      <c r="D18" t="str">
        <f>Besoins!F15</f>
        <v>kg</v>
      </c>
    </row>
    <row r="19">
      <c r="A19"/>
      <c r="B19" t="str">
        <f>Besoins!B10</f>
        <v>Gousses de vanille Bourbon</v>
      </c>
      <c r="C19" s="6">
        <f>Besoins!E10</f>
        <v>0.03</v>
      </c>
      <c r="D19" t="str">
        <f>Besoins!F10</f>
        <v>kg</v>
      </c>
    </row>
    <row r="20">
      <c r="A20" t="s" s="14">
        <v>83</v>
      </c>
      <c r="B20" t="str" s="11">
        <f>Procedure!D7</f>
        <v>Dresser les ramequins — Remplir aux 4/5 (place de la gelée) ; refroidir et réserver en chambre froide.</v>
      </c>
      <c r="C20"/>
      <c r="D20"/>
    </row>
    <row r="21">
      <c r="A21" t="s" s="14">
        <v>84</v>
      </c>
      <c r="B21" t="str" s="11">
        <f>Procedure!D8</f>
        <v>Gelée de rose — Délayer l'agar-agar dans un peu de jus de raisin. Porter à ébullition les deux jus et le sucre ; ajouter l'agar-agar ; frémir 2 minutes au fouet ; parfumer à l'eau de rose ; couler sur les bavarois. Stocker au froid.</v>
      </c>
      <c r="C21"/>
      <c r="D21"/>
    </row>
    <row r="22">
      <c r="A22"/>
      <c r="B22" t="str">
        <f>Besoins!B12</f>
        <v>Jus de raisin rouge</v>
      </c>
      <c r="C22" s="6">
        <f>Besoins!E12</f>
        <v>0.75</v>
      </c>
      <c r="D22" t="str">
        <f>Besoins!F12</f>
        <v>lt</v>
      </c>
    </row>
    <row r="23">
      <c r="A23"/>
      <c r="B23" t="str">
        <f>Besoins!B11</f>
        <v>Jus de raisin blanc</v>
      </c>
      <c r="C23" s="6">
        <f>Besoins!E11</f>
        <v>0.75</v>
      </c>
      <c r="D23" t="str">
        <f>Besoins!F11</f>
        <v>lt</v>
      </c>
    </row>
    <row r="24">
      <c r="A24"/>
      <c r="B24" t="s">
        <v>80</v>
      </c>
      <c r="C24" s="6">
        <f>'Besoins'!$B$2*0.6</f>
        <v>0.6</v>
      </c>
      <c r="D24" t="s">
        <v>19</v>
      </c>
    </row>
    <row r="25">
      <c r="A25"/>
      <c r="B25" t="str">
        <f>Besoins!B13</f>
        <v>Eau de rose</v>
      </c>
      <c r="C25" s="6">
        <f>Besoins!E13</f>
        <v>0.2</v>
      </c>
      <c r="D25" t="str">
        <f>Besoins!F13</f>
        <v>lt</v>
      </c>
    </row>
    <row r="26">
      <c r="A26"/>
      <c r="B26" t="str">
        <f>Besoins!B8</f>
        <v>Agar-agar en poudre</v>
      </c>
      <c r="C26" s="6">
        <f>Besoins!E8</f>
        <v>0.007</v>
      </c>
      <c r="D26" t="str">
        <f>Besoins!F8</f>
        <v>kg</v>
      </c>
    </row>
    <row r="27">
      <c r="A27" t="s" s="14">
        <v>85</v>
      </c>
      <c r="B27" t="str" s="11">
        <f>Procedure!D9</f>
        <v>Suggestions — Garnir la surface de fruits rouges, d'un coulis ou de gelées de fruits divers.</v>
      </c>
      <c r="C27"/>
      <c r="D27"/>
    </row>
    <row r="28">
      <c r="A28"/>
      <c r="B28"/>
      <c r="C28"/>
      <c r="D28"/>
    </row>
    <row r="29">
      <c r="A29" t="s" s="15">
        <v>86</v>
      </c>
      <c r="B29"/>
      <c r="C29"/>
      <c r="D29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10:D10"/>
    <mergeCell ref="B14:D14"/>
    <mergeCell ref="B16:D16"/>
    <mergeCell ref="B20:D20"/>
    <mergeCell ref="B21:D21"/>
    <mergeCell ref="B27:D27"/>
    <mergeCell ref="A29:D2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2026-09-28T12:03:33Z</dcterms:created>
  <dc:title>BAVAROIS DE FROMAGE BLANC ET 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2026-09-28T12:03:33Z</dcterms:modified>
  <cp:revision>1</cp:revision>
</cp:coreProperties>
</file>