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<sst xmlns="http://schemas.openxmlformats.org/spreadsheetml/2006/main" count="85" uniqueCount="85">
  <si>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</si>
  <si>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</si>
  <si>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</si>
  <si>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</si>
  <si>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</si>
  <si>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</si>
  <si>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</si>
  <si>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</si>
  <si>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</si>
  <si>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</si>
  <si>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</si>
  <si>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</si>
  <si>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</si>
  <si>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</si>
  <si>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</si>
  <si>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</si>
  <si>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</si>
  <si>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</si>
  <si>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</si>
  <si>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</si>
  <si>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</si>
  <si>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</si>
  <si>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</si>
  <si>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</si>
  <si>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</si>
  <si>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PRUNEAU-AG</t>
  </si>
  <si>
    <t>Pruneaux d'Agen dénoyautés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</si>
  <si>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</si>
  <si>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</si>
  <si>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</si>
  <si>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</si>
  <si>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</si>
  <si>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</si>
  <si>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</si>
  <si>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</si>
  <si>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</si>
  <si>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</si>
  <si>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</si>
  <si>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</si>
  <si>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</si>
  <si>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</si>
  <si>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</si>
  <si>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</si>
  <si>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</si>
  <si>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</si>
  <si>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</si>
  <si>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</si>
  <si>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</si>
  <si>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</si>
  <si>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</si>
  <si>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</si>
  <si>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</si>
  <si>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FAR AUX PRUNEAUX</t>
  </si>
  <si>
    <t>Garnir de pruneaux — Répartir les pruneaux dénoyautés dans les bacs ; réserver au froid (inutile de les faire macérer dans l'alcool).</t>
  </si>
  <si>
    <t>Garnir — Verser la pâte sur les pruneaux ; étager les bacs.</t>
  </si>
  <si>
    <t>Niveau</t>
  </si>
  <si>
    <t>Composant</t>
  </si>
  <si>
    <t>Type</t>
  </si>
  <si>
    <t>Quantité (× multiplicateur, voir feuille Besoins)</t>
  </si>
  <si>
    <t>recette</t>
  </si>
  <si>
    <t xml:space="preserve">    ↳ LAIT UHT demi écrémé France outre 10 litres</t>
  </si>
  <si>
    <t>matiere</t>
  </si>
  <si>
    <t xml:space="preserve">    ↳ Farine de blé T55</t>
  </si>
  <si>
    <t xml:space="preserve">    ↳ OEUF (ml) (conv.)</t>
  </si>
  <si>
    <t>conversion</t>
  </si>
  <si>
    <t xml:space="preserve">    ↳ Sucre blanc cristal sac 25 kg</t>
  </si>
  <si>
    <t xml:space="preserve">    ↳ Beurre doux 82% MG plaquette</t>
  </si>
  <si>
    <t xml:space="preserve">    ↳ Pruneaux d'Agen dénoyautés</t>
  </si>
  <si>
    <t xml:space="preserve">    ↳ Levure chimique (poudre à lever)</t>
  </si>
  <si>
    <t xml:space="preserve">    ↳ Extrait de vanille alcoolisé</t>
  </si>
  <si>
    <t xml:space="preserve">    ↳ Rhum ambré de cuisine (baba)</t>
  </si>
  <si>
    <t xml:space="preserve">    ↳ Sucre glace tamisé</t>
  </si>
  <si>
    <t xml:space="preserve">    ↳ Sel fin de cuisine</t>
  </si>
  <si>
    <t>Fiche technique — FAR AUX PRUNEAUX</t>
  </si>
  <si>
    <t>FAR AUX PRUNEAUX  GRO_CDC_257</t>
  </si>
  <si>
    <t>1.</t>
  </si>
  <si>
    <t>2.</t>
  </si>
  <si>
    <t xml:space="preserve">    Beurre doux 82% MG plaquette</t>
  </si>
  <si>
    <t>3.</t>
  </si>
  <si>
    <t>4.</t>
  </si>
  <si>
    <t xml:space="preserve">    OEUF (ml) (conv.)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</si>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</sst>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36.363636</v>
      </c>
      <c r="E7" s="6">
        <f>D7*$B$2</f>
        <v>36.363636</v>
      </c>
      <c r="F7" t="s">
        <v>3</v>
      </c>
      <c r="G7" s="9">
        <f>E7*0.2700000027</f>
        <v>9.818182</v>
      </c>
    </row>
    <row r="8">
      <c r="A8" t="s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18</v>
      </c>
      <c r="G8" s="9">
        <f>E8*32</f>
        <v>3.2</v>
      </c>
    </row>
    <row r="9">
      <c r="A9" t="s">
        <v>19</v>
      </c>
      <c r="B9" t="s">
        <v>20</v>
      </c>
      <c r="C9" t="s">
        <v>17</v>
      </c>
      <c r="D9" s="4">
        <v>0.15</v>
      </c>
      <c r="E9" s="6">
        <f>D9*$B$2</f>
        <v>0.15</v>
      </c>
      <c r="F9" t="s">
        <v>18</v>
      </c>
      <c r="G9" s="9">
        <f>E9*14</f>
        <v>2.1</v>
      </c>
    </row>
    <row r="10">
      <c r="A10" t="s">
        <v>21</v>
      </c>
      <c r="B10" t="s">
        <v>22</v>
      </c>
      <c r="C10" t="s">
        <v>23</v>
      </c>
      <c r="D10" s="4">
        <v>2</v>
      </c>
      <c r="E10" s="6">
        <f>D10*$B$2</f>
        <v>2</v>
      </c>
      <c r="F10" t="s">
        <v>24</v>
      </c>
      <c r="G10" s="9">
        <f>E10*0.56</f>
        <v>1.12</v>
      </c>
    </row>
    <row r="11">
      <c r="A11" t="s">
        <v>25</v>
      </c>
      <c r="B11" t="s">
        <v>26</v>
      </c>
      <c r="C11" t="s">
        <v>27</v>
      </c>
      <c r="D11" s="4">
        <v>5</v>
      </c>
      <c r="E11" s="6">
        <f>D11*$B$2</f>
        <v>5</v>
      </c>
      <c r="F11" t="s">
        <v>24</v>
      </c>
      <c r="G11" s="9">
        <f>E11*6.2</f>
        <v>31</v>
      </c>
    </row>
    <row r="12">
      <c r="A12" t="s">
        <v>28</v>
      </c>
      <c r="B12" t="s">
        <v>29</v>
      </c>
      <c r="C12" t="s">
        <v>30</v>
      </c>
      <c r="D12" s="4">
        <v>12</v>
      </c>
      <c r="E12" s="6">
        <f>D12*$B$2</f>
        <v>12</v>
      </c>
      <c r="F12" t="s">
        <v>18</v>
      </c>
      <c r="G12" s="9">
        <f>E12*1.67</f>
        <v>20.04</v>
      </c>
    </row>
    <row r="13">
      <c r="A13" t="s">
        <v>31</v>
      </c>
      <c r="B13" t="s">
        <v>32</v>
      </c>
      <c r="C13" t="s">
        <v>33</v>
      </c>
      <c r="D13" s="4">
        <v>1</v>
      </c>
      <c r="E13" s="6">
        <f>D13*$B$2</f>
        <v>1</v>
      </c>
      <c r="F13" t="s">
        <v>24</v>
      </c>
      <c r="G13" s="9">
        <f>E13*5.2</f>
        <v>5.2</v>
      </c>
    </row>
    <row r="14">
      <c r="A14" t="s">
        <v>34</v>
      </c>
      <c r="B14" t="s">
        <v>35</v>
      </c>
      <c r="C14" t="s">
        <v>36</v>
      </c>
      <c r="D14" s="4">
        <v>0.075</v>
      </c>
      <c r="E14" s="6">
        <f>D14*$B$2</f>
        <v>0.075</v>
      </c>
      <c r="F14" t="s">
        <v>24</v>
      </c>
      <c r="G14" s="9">
        <f>E14*4.2</f>
        <v>0.315</v>
      </c>
    </row>
    <row r="15">
      <c r="A15" t="s">
        <v>37</v>
      </c>
      <c r="B15" t="s">
        <v>38</v>
      </c>
      <c r="C15" t="s">
        <v>39</v>
      </c>
      <c r="D15" s="4">
        <v>0.02</v>
      </c>
      <c r="E15" s="6">
        <f>D15*$B$2</f>
        <v>0.02</v>
      </c>
      <c r="F15" t="s">
        <v>24</v>
      </c>
      <c r="G15" s="9">
        <f>E15*0.35</f>
        <v>0.007</v>
      </c>
    </row>
    <row r="16">
      <c r="A16" t="s">
        <v>40</v>
      </c>
      <c r="B16" t="s">
        <v>41</v>
      </c>
      <c r="C16" t="s">
        <v>42</v>
      </c>
      <c r="D16" s="4">
        <v>2</v>
      </c>
      <c r="E16" s="6">
        <f>D16*$B$2</f>
        <v>2</v>
      </c>
      <c r="F16" t="s">
        <v>24</v>
      </c>
      <c r="G16" s="9">
        <f>E16*0.82</f>
        <v>1.64</v>
      </c>
    </row>
    <row r="17">
      <c r="A17" t="s">
        <v>43</v>
      </c>
      <c r="B17" t="s">
        <v>44</v>
      </c>
      <c r="C17" t="s">
        <v>42</v>
      </c>
      <c r="D17" s="4">
        <v>0.25</v>
      </c>
      <c r="E17" s="6">
        <f>D17*$B$2</f>
        <v>0.25</v>
      </c>
      <c r="F17" t="s">
        <v>24</v>
      </c>
      <c r="G17" s="9">
        <f>E17*1.05</f>
        <v>0.2625</v>
      </c>
    </row>
    <row r="18">
      <c r="A18"/>
      <c r="B18"/>
      <c r="C18"/>
      <c r="D18"/>
      <c r="E18"/>
      <c r="F18" t="s" s="10">
        <v>45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52</v>
      </c>
      <c r="B3">
        <v>2</v>
      </c>
      <c r="C3"/>
      <c r="D3" t="inlineStr" s="12">
        <is>
          <t>Préparations préliminaires — Faire fondre 250 g de beurre ; badigeonner 4 bacs GN 1/1 H 65 ; figer en chambre froide ; fleurer, retourner et taper pour ôter l'excédent de farine.</t>
        </is>
      </c>
      <c r="E3" t="s" s="12"/>
      <c r="F3"/>
    </row>
    <row r="4">
      <c r="A4" t="s">
        <v>52</v>
      </c>
      <c r="B4">
        <v>3</v>
      </c>
      <c r="C4"/>
      <c r="D4" t="s" s="12">
        <v>53</v>
      </c>
      <c r="E4" t="s" s="12"/>
      <c r="F4"/>
    </row>
    <row r="5">
      <c r="A5" t="s">
        <v>52</v>
      </c>
      <c r="B5">
        <v>4</v>
      </c>
      <c r="C5"/>
      <c r="D5" t="inlineStr" s="12">
        <is>
          <t>Confectionner la pâte — Au batteur, au fouet, mélanger la farine, le sucre, le sel, la levure, l'alcool, la vanille, les 750 g de beurre fondu et les œufs ; ajouter 2 à 3 L de lait pour une pâte compacte sans grumeaux ; corner la cuve. En première vitesse, détendre avec le reste du lait ; battre en deuxième vitesse jusqu'à une pâte lisse.</t>
        </is>
      </c>
      <c r="E5" t="s" s="12"/>
      <c r="F5"/>
    </row>
    <row r="6">
      <c r="A6" t="s">
        <v>52</v>
      </c>
      <c r="B6">
        <v>5</v>
      </c>
      <c r="C6"/>
      <c r="D6" t="s" s="12">
        <v>54</v>
      </c>
      <c r="E6" t="s" s="12"/>
      <c r="F6"/>
    </row>
    <row r="7">
      <c r="A7" t="s">
        <v>52</v>
      </c>
      <c r="B7">
        <v>6</v>
      </c>
      <c r="C7"/>
      <c r="D7" t="inlineStr" s="12">
        <is>
          <t>Cuire — Préchauffer en chaleur sèche à + 175 °C ; cuire 30 à 35 minutes en surveillant ; la lame doit ressortir sans trace. Respecter la procédure de fin de cuisson.</t>
        </is>
      </c>
      <c r="E7" t="s" s="12"/>
      <c r="F7"/>
    </row>
    <row r="8">
      <c r="A8" t="s">
        <v>52</v>
      </c>
      <c r="B8">
        <v>7</v>
      </c>
      <c r="C8"/>
      <c r="D8" t="inlineStr" s="12">
        <is>
          <t>Dresser et servir — Refroidir selon la procédure pour une consommation différée (ou servir tiède en flux tendu) ; saupoudrer de sucre glace vanillé ; 25 parts par bac.</t>
        </is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52</v>
      </c>
      <c r="C2" t="s">
        <v>59</v>
      </c>
      <c r="D2" s="6">
        <f>'Besoins'!$B$2*100</f>
        <v>100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'Besoins'!$B$2*12</f>
        <v>12</v>
      </c>
      <c r="E3" t="s">
        <v>18</v>
      </c>
    </row>
    <row r="4">
      <c r="A4">
        <v>1</v>
      </c>
      <c r="B4" t="s">
        <v>62</v>
      </c>
      <c r="C4" t="s">
        <v>61</v>
      </c>
      <c r="D4" s="6">
        <f>'Besoins'!$B$2*2</f>
        <v>2</v>
      </c>
      <c r="E4" t="s">
        <v>24</v>
      </c>
    </row>
    <row r="5">
      <c r="A5">
        <v>1</v>
      </c>
      <c r="B5" t="s">
        <v>63</v>
      </c>
      <c r="C5" t="s">
        <v>64</v>
      </c>
      <c r="D5" s="6">
        <f>'Besoins'!$B$2*2</f>
        <v>2</v>
      </c>
      <c r="E5" t="s">
        <v>18</v>
      </c>
    </row>
    <row r="6">
      <c r="A6">
        <v>1</v>
      </c>
      <c r="B6" t="s">
        <v>65</v>
      </c>
      <c r="C6" t="s">
        <v>61</v>
      </c>
      <c r="D6" s="6">
        <f>'Besoins'!$B$2*2</f>
        <v>2</v>
      </c>
      <c r="E6" t="s">
        <v>24</v>
      </c>
    </row>
    <row r="7">
      <c r="A7">
        <v>1</v>
      </c>
      <c r="B7" t="s">
        <v>66</v>
      </c>
      <c r="C7" t="s">
        <v>61</v>
      </c>
      <c r="D7" s="6">
        <f>'Besoins'!$B$2*0.75</f>
        <v>0.75</v>
      </c>
      <c r="E7" t="s">
        <v>24</v>
      </c>
    </row>
    <row r="8">
      <c r="A8">
        <v>1</v>
      </c>
      <c r="B8" t="s">
        <v>66</v>
      </c>
      <c r="C8" t="s">
        <v>61</v>
      </c>
      <c r="D8" s="6">
        <f>'Besoins'!$B$2*0.25</f>
        <v>0.25</v>
      </c>
      <c r="E8" t="s">
        <v>24</v>
      </c>
    </row>
    <row r="9">
      <c r="A9">
        <v>1</v>
      </c>
      <c r="B9" t="s">
        <v>67</v>
      </c>
      <c r="C9" t="s">
        <v>61</v>
      </c>
      <c r="D9" s="6">
        <f>'Besoins'!$B$2*5</f>
        <v>5</v>
      </c>
      <c r="E9" t="s">
        <v>24</v>
      </c>
    </row>
    <row r="10">
      <c r="A10">
        <v>1</v>
      </c>
      <c r="B10" t="s">
        <v>68</v>
      </c>
      <c r="C10" t="s">
        <v>61</v>
      </c>
      <c r="D10" s="6">
        <f>'Besoins'!$B$2*0.075</f>
        <v>0.075</v>
      </c>
      <c r="E10" t="s">
        <v>24</v>
      </c>
    </row>
    <row r="11">
      <c r="A11">
        <v>1</v>
      </c>
      <c r="B11" t="s">
        <v>69</v>
      </c>
      <c r="C11" t="s">
        <v>61</v>
      </c>
      <c r="D11" s="6">
        <f>'Besoins'!$B$2*0.1</f>
        <v>0.1</v>
      </c>
      <c r="E11" t="s">
        <v>18</v>
      </c>
    </row>
    <row r="12">
      <c r="A12">
        <v>1</v>
      </c>
      <c r="B12" t="s">
        <v>70</v>
      </c>
      <c r="C12" t="s">
        <v>61</v>
      </c>
      <c r="D12" s="6">
        <f>'Besoins'!$B$2*0.15</f>
        <v>0.15</v>
      </c>
      <c r="E12" t="s">
        <v>18</v>
      </c>
    </row>
    <row r="13">
      <c r="A13">
        <v>1</v>
      </c>
      <c r="B13" t="s">
        <v>71</v>
      </c>
      <c r="C13" t="s">
        <v>61</v>
      </c>
      <c r="D13" s="6">
        <f>'Besoins'!$B$2*0.25</f>
        <v>0.25</v>
      </c>
      <c r="E13" t="s">
        <v>24</v>
      </c>
    </row>
    <row r="14">
      <c r="A14">
        <v>1</v>
      </c>
      <c r="B14" t="s">
        <v>72</v>
      </c>
      <c r="C14" t="s">
        <v>61</v>
      </c>
      <c r="D14" s="6">
        <f>'Besoins'!$B$2*0.02</f>
        <v>0.02</v>
      </c>
      <c r="E14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73</v>
      </c>
      <c r="B1"/>
      <c r="C1"/>
      <c r="D1"/>
    </row>
    <row r="2">
      <c r="A2" t="str" s="13">
        <f>"GRO_CDC_257 · GRO.DESSERTS · référence : "&amp;Besoins!B3&amp;" "&amp;Besoins!C3&amp;" · multiplicateur réglable sur la feuille ""Besoins"""</f>
        <v>GRO_CDC_257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 t="s" s="15">
        <v>75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76</v>
      </c>
      <c r="B6" t="str" s="12">
        <f>Procedure!D3</f>
        <v>Préparations préliminaires — Faire fondre 250 g de beurre ; badigeonner 4 bacs GN 1/1 H 65 ; figer en chambre froide ; fleurer, retourner et taper pour ôter l'excédent de farine.</v>
      </c>
      <c r="C6"/>
      <c r="D6"/>
    </row>
    <row r="7">
      <c r="A7"/>
      <c r="B7" t="s">
        <v>77</v>
      </c>
      <c r="C7" s="6">
        <f>'Besoins'!$B$2*0.25</f>
        <v>0.25</v>
      </c>
      <c r="D7" t="s">
        <v>24</v>
      </c>
    </row>
    <row r="8">
      <c r="A8" t="s" s="15">
        <v>78</v>
      </c>
      <c r="B8" t="str" s="12">
        <f>Procedure!D4</f>
        <v>Garnir de pruneaux — Répartir les pruneaux dénoyautés dans les bacs ; réserver au froid (inutile de les faire macérer dans l'alcool).</v>
      </c>
      <c r="C8"/>
      <c r="D8"/>
    </row>
    <row r="9">
      <c r="A9"/>
      <c r="B9" t="str">
        <f>Besoins!B11</f>
        <v>Pruneaux d'Agen dénoyautés</v>
      </c>
      <c r="C9" s="6">
        <f>Besoins!E11</f>
        <v>5</v>
      </c>
      <c r="D9" t="str">
        <f>Besoins!F11</f>
        <v>kg</v>
      </c>
    </row>
    <row r="10">
      <c r="A10" t="s" s="15">
        <v>79</v>
      </c>
      <c r="B10" t="str" s="12">
        <f>Procedure!D5</f>
        <v>Confectionner la pâte — Au batteur, au fouet, mélanger la farine, le sucre, le sel, la levure, l'alcool, la vanille, les 750 g de beurre fondu et les œufs ; ajouter 2 à 3 L de lait pour une pâte compacte sans grumeaux ; corner la cuve. En première vitesse, détendre avec le reste du lait ; battre en deuxième vitesse jusqu'à une pâte lisse.</v>
      </c>
      <c r="C10"/>
      <c r="D10"/>
    </row>
    <row r="11">
      <c r="A11"/>
      <c r="B11" t="str">
        <f>Besoins!B12</f>
        <v>LAIT UHT demi écrémé France outre 10 litres</v>
      </c>
      <c r="C11" s="6">
        <f>Besoins!E12</f>
        <v>12</v>
      </c>
      <c r="D11" t="str">
        <f>Besoins!F12</f>
        <v>lt</v>
      </c>
    </row>
    <row r="12">
      <c r="A12"/>
      <c r="B12" t="str">
        <f>Besoins!B10</f>
        <v>Farine de blé T55</v>
      </c>
      <c r="C12" s="6">
        <f>Besoins!E10</f>
        <v>2</v>
      </c>
      <c r="D12" t="str">
        <f>Besoins!F10</f>
        <v>kg</v>
      </c>
    </row>
    <row r="13">
      <c r="A13"/>
      <c r="B13" t="s">
        <v>80</v>
      </c>
      <c r="C13" s="6">
        <f>'Besoins'!$B$2*2</f>
        <v>2</v>
      </c>
      <c r="D13" t="s">
        <v>18</v>
      </c>
    </row>
    <row r="14">
      <c r="A14"/>
      <c r="B14" t="str">
        <f>Besoins!B16</f>
        <v>Sucre blanc cristal sac 25 kg</v>
      </c>
      <c r="C14" s="6">
        <f>Besoins!E16</f>
        <v>2</v>
      </c>
      <c r="D14" t="str">
        <f>Besoins!F16</f>
        <v>kg</v>
      </c>
    </row>
    <row r="15">
      <c r="A15"/>
      <c r="B15" t="s">
        <v>77</v>
      </c>
      <c r="C15" s="6">
        <f>'Besoins'!$B$2*0.75</f>
        <v>0.75</v>
      </c>
      <c r="D15" t="s">
        <v>24</v>
      </c>
    </row>
    <row r="16">
      <c r="A16"/>
      <c r="B16" t="str">
        <f>Besoins!B14</f>
        <v>Levure chimique (poudre à lever)</v>
      </c>
      <c r="C16" s="6">
        <f>Besoins!E14</f>
        <v>0.075</v>
      </c>
      <c r="D16" t="str">
        <f>Besoins!F14</f>
        <v>kg</v>
      </c>
    </row>
    <row r="17">
      <c r="A17"/>
      <c r="B17" t="str">
        <f>Besoins!B8</f>
        <v>Extrait de vanille alcoolisé</v>
      </c>
      <c r="C17" s="6">
        <f>Besoins!E8</f>
        <v>0.1</v>
      </c>
      <c r="D17" t="str">
        <f>Besoins!F8</f>
        <v>lt</v>
      </c>
    </row>
    <row r="18">
      <c r="A18"/>
      <c r="B18" t="str">
        <f>Besoins!B9</f>
        <v>Rhum ambré de cuisine (baba)</v>
      </c>
      <c r="C18" s="6">
        <f>Besoins!E9</f>
        <v>0.15</v>
      </c>
      <c r="D18" t="str">
        <f>Besoins!F9</f>
        <v>lt</v>
      </c>
    </row>
    <row r="19">
      <c r="A19"/>
      <c r="B19" t="str">
        <f>Besoins!B15</f>
        <v>Sel fin de cuisine</v>
      </c>
      <c r="C19" s="6">
        <f>Besoins!E15</f>
        <v>0.02</v>
      </c>
      <c r="D19" t="str">
        <f>Besoins!F15</f>
        <v>kg</v>
      </c>
    </row>
    <row r="20">
      <c r="A20" t="s" s="15">
        <v>81</v>
      </c>
      <c r="B20" t="str" s="12">
        <f>Procedure!D6</f>
        <v>Garnir — Verser la pâte sur les pruneaux ; étager les bacs.</v>
      </c>
      <c r="C20"/>
      <c r="D20"/>
    </row>
    <row r="21">
      <c r="A21" t="s" s="15">
        <v>82</v>
      </c>
      <c r="B21" t="str" s="12">
        <f>Procedure!D7</f>
        <v>Cuire — Préchauffer en chaleur sèche à + 175 °C ; cuire 30 à 35 minutes en surveillant ; la lame doit ressortir sans trace. Respecter la procédure de fin de cuisson.</v>
      </c>
      <c r="C21"/>
      <c r="D21"/>
    </row>
    <row r="22">
      <c r="A22" t="s" s="15">
        <v>83</v>
      </c>
      <c r="B22" t="str" s="12">
        <f>Procedure!D8</f>
        <v>Dresser et servir — Refroidir selon la procédure pour une consommation différée (ou servir tiède en flux tendu) ; saupoudrer de sucre glace vanillé ; 25 parts par bac.</v>
      </c>
      <c r="C22"/>
      <c r="D22"/>
    </row>
    <row r="23">
      <c r="A23"/>
      <c r="B23" t="str">
        <f>Besoins!B17</f>
        <v>Sucre glace tamisé</v>
      </c>
      <c r="C23" s="6">
        <f>Besoins!E17</f>
        <v>0.25</v>
      </c>
      <c r="D23" t="str">
        <f>Besoins!F17</f>
        <v>kg</v>
      </c>
    </row>
    <row r="24">
      <c r="A24"/>
      <c r="B24"/>
      <c r="C24"/>
      <c r="D24"/>
    </row>
    <row r="25">
      <c r="A25" t="s" s="16">
        <v>84</v>
      </c>
      <c r="B25"/>
      <c r="C25"/>
      <c r="D25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0:D10"/>
    <mergeCell ref="B20:D20"/>
    <mergeCell ref="B21:D21"/>
    <mergeCell ref="B22:D22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2026-09-28T12:52:19Z</dcterms:created>
  <dc:title>FAR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2026-09-28T12:52:19Z</dcterms:modified>
  <cp:revision>1</cp:revision>
</cp:coreProperties>
</file>