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<sst xmlns="http://schemas.openxmlformats.org/spreadsheetml/2006/main" count="93" uniqueCount="93">
  <si>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</si>
  <si>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</si>
  <si>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</si>
  <si>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</si>
  <si>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</si>
  <si>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</si>
  <si>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</si>
  <si>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</si>
  <si>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</si>
  <si>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</si>
  <si>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</si>
  <si>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</si>
  <si>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</si>
  <si>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</si>
  <si>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</si>
  <si>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</si>
  <si>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</si>
  <si>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</si>
  <si>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</si>
  <si>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</si>
  <si>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</si>
  <si>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NAPPAGE-ABRICO</t>
  </si>
  <si>
    <t>Nappage abricot (glaçage)</t>
  </si>
  <si>
    <t>Chocolats décor et confiserie</t>
  </si>
  <si>
    <t>kg</t>
  </si>
  <si>
    <t>EPI-CANNELLE-POW</t>
  </si>
  <si>
    <t>Cannelle en poudre</t>
  </si>
  <si>
    <t>Épices en poudre et graines</t>
  </si>
  <si>
    <t>RNME101408</t>
  </si>
  <si>
    <t>Jus de citron type pulco 70cl</t>
  </si>
  <si>
    <t>Assaisonnements et corps gras</t>
  </si>
  <si>
    <t>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</si>
  <si>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</si>
  <si>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</si>
  <si>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</si>
  <si>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</si>
  <si>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</si>
  <si>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</si>
  <si>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</si>
  <si>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</si>
  <si>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</si>
  <si>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RNM57226098</t>
  </si>
  <si>
    <t>POMME Golden France cat.I 170/220g plateau 2rg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</si>
  <si>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</si>
  <si>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</si>
  <si>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</si>
  <si>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</si>
  <si>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</si>
  <si>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</si>
  <si>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</si>
  <si>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</si>
  <si>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</si>
  <si>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</si>
  <si>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</si>
  <si>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</si>
  <si>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</si>
  <si>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</si>
  <si>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</si>
  <si>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</si>
  <si>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CLAFOUTIS AUX POMMES</t>
  </si>
  <si>
    <t>Garnir — Répartir les pommes dans les 4 bacs ; verser la pâte ; agiter les bacs pour lier l'ensemble.</t>
  </si>
  <si>
    <t>Cuire — Préchauffer en chaleur sèche à + 170 °C ; étager et cuire 45 minutes environ ; la pointe du couteau doit ressortir sans trace.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</si>
  <si>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</si>
  <si>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</si>
  <si>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</si>
  <si>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</si>
  <si>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</si>
  <si>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</si>
  <si>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</si>
  <si>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OEUF (P) (conv.)</t>
  </si>
  <si>
    <t>conversion</t>
  </si>
  <si>
    <t xml:space="preserve">    ↳ LAIT UHT demi écrémé France outre 10 litres</t>
  </si>
  <si>
    <t xml:space="preserve">    ↳ Sucre blanc cristal sac 25 kg</t>
  </si>
  <si>
    <t xml:space="preserve">    ↳ Extrait de vanille alcoolisé</t>
  </si>
  <si>
    <t xml:space="preserve">    ↳ Cannelle en poudre</t>
  </si>
  <si>
    <t xml:space="preserve">    ↳ Sel fin de cuisine</t>
  </si>
  <si>
    <t xml:space="preserve">    ↳ POMME Golden France cat.I 170/220g plateau 2rg</t>
  </si>
  <si>
    <t xml:space="preserve">    ↳ Rhum ambré de cuisine (baba)</t>
  </si>
  <si>
    <t xml:space="preserve">    ↳ Beurre doux 82% MG plaquette</t>
  </si>
  <si>
    <t xml:space="preserve">    ↳ Jus citron pulco (L) (conv.)</t>
  </si>
  <si>
    <t xml:space="preserve">    ↳ Nappage abricot (glaçage)</t>
  </si>
  <si>
    <t xml:space="preserve">    ↳ Sucre glace tamisé</t>
  </si>
  <si>
    <t>Fiche technique — CLAFOUTIS AUX POMMES</t>
  </si>
  <si>
    <t>CLAFOUTIS AUX POMMES  GRO_CDC_256</t>
  </si>
  <si>
    <t>1.</t>
  </si>
  <si>
    <t>2.</t>
  </si>
  <si>
    <t xml:space="preserve">    Jus citron pulco (L) (conv.)</t>
  </si>
  <si>
    <t>3.</t>
  </si>
  <si>
    <t xml:space="preserve">    OEUF (P) (conv.)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</si>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</sst>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45</v>
      </c>
      <c r="E7" s="6">
        <f>D7*$B$2</f>
        <v>45</v>
      </c>
      <c r="F7" t="s">
        <v>3</v>
      </c>
      <c r="G7" s="9">
        <f>E7*0.27</f>
        <v>12.15</v>
      </c>
    </row>
    <row r="8">
      <c r="A8" t="s">
        <v>15</v>
      </c>
      <c r="B8" t="s">
        <v>16</v>
      </c>
      <c r="C8" t="s">
        <v>17</v>
      </c>
      <c r="D8" s="4">
        <v>0.15</v>
      </c>
      <c r="E8" s="6">
        <f>D8*$B$2</f>
        <v>0.15</v>
      </c>
      <c r="F8" t="s">
        <v>18</v>
      </c>
      <c r="G8" s="9">
        <f>E8*32</f>
        <v>4.8</v>
      </c>
    </row>
    <row r="9">
      <c r="A9" t="s">
        <v>19</v>
      </c>
      <c r="B9" t="s">
        <v>20</v>
      </c>
      <c r="C9" t="s">
        <v>17</v>
      </c>
      <c r="D9" s="4">
        <v>0.2</v>
      </c>
      <c r="E9" s="6">
        <f>D9*$B$2</f>
        <v>0.2</v>
      </c>
      <c r="F9" t="s">
        <v>18</v>
      </c>
      <c r="G9" s="9">
        <f>E9*14</f>
        <v>2.8</v>
      </c>
    </row>
    <row r="10">
      <c r="A10" t="s">
        <v>21</v>
      </c>
      <c r="B10" t="s">
        <v>22</v>
      </c>
      <c r="C10" t="s">
        <v>23</v>
      </c>
      <c r="D10" s="4">
        <v>1</v>
      </c>
      <c r="E10" s="6">
        <f>D10*$B$2</f>
        <v>1</v>
      </c>
      <c r="F10" t="s">
        <v>24</v>
      </c>
      <c r="G10" s="9">
        <f>E10*5.5</f>
        <v>5.5</v>
      </c>
    </row>
    <row r="11">
      <c r="A11" t="s">
        <v>25</v>
      </c>
      <c r="B11" t="s">
        <v>26</v>
      </c>
      <c r="C11" t="s">
        <v>27</v>
      </c>
      <c r="D11" s="4">
        <v>0.006</v>
      </c>
      <c r="E11" s="6">
        <f>D11*$B$2</f>
        <v>0.006</v>
      </c>
      <c r="F11" t="s">
        <v>24</v>
      </c>
      <c r="G11" s="9">
        <f>E11*10.5</f>
        <v>0.063</v>
      </c>
    </row>
    <row r="12">
      <c r="A12" t="s">
        <v>28</v>
      </c>
      <c r="B12" t="s">
        <v>29</v>
      </c>
      <c r="C12" t="s">
        <v>30</v>
      </c>
      <c r="D12" s="4">
        <v>0.266667</v>
      </c>
      <c r="E12" s="6">
        <f>D12*$B$2</f>
        <v>0.266667</v>
      </c>
      <c r="F12" t="s">
        <v>31</v>
      </c>
      <c r="G12" s="9">
        <f>E12*8.1571326607</f>
        <v>2.175238</v>
      </c>
    </row>
    <row r="13">
      <c r="A13" t="s">
        <v>32</v>
      </c>
      <c r="B13" t="s">
        <v>33</v>
      </c>
      <c r="C13" t="s">
        <v>34</v>
      </c>
      <c r="D13" s="4">
        <v>2</v>
      </c>
      <c r="E13" s="6">
        <f>D13*$B$2</f>
        <v>2</v>
      </c>
      <c r="F13" t="s">
        <v>24</v>
      </c>
      <c r="G13" s="9">
        <f>E13*0.56</f>
        <v>1.12</v>
      </c>
    </row>
    <row r="14">
      <c r="A14" t="s">
        <v>35</v>
      </c>
      <c r="B14" t="s">
        <v>36</v>
      </c>
      <c r="C14" t="s">
        <v>37</v>
      </c>
      <c r="D14" s="4">
        <v>10</v>
      </c>
      <c r="E14" s="6">
        <f>D14*$B$2</f>
        <v>10</v>
      </c>
      <c r="F14" t="s">
        <v>18</v>
      </c>
      <c r="G14" s="9">
        <f>E14*1.67</f>
        <v>16.7</v>
      </c>
    </row>
    <row r="15">
      <c r="A15" t="s">
        <v>38</v>
      </c>
      <c r="B15" t="s">
        <v>39</v>
      </c>
      <c r="C15" t="s">
        <v>40</v>
      </c>
      <c r="D15" s="4">
        <v>0.25</v>
      </c>
      <c r="E15" s="6">
        <f>D15*$B$2</f>
        <v>0.25</v>
      </c>
      <c r="F15" t="s">
        <v>24</v>
      </c>
      <c r="G15" s="9">
        <f>E15*5.2</f>
        <v>1.3</v>
      </c>
    </row>
    <row r="16">
      <c r="A16" t="s">
        <v>41</v>
      </c>
      <c r="B16" t="s">
        <v>42</v>
      </c>
      <c r="C16" t="s">
        <v>43</v>
      </c>
      <c r="D16" s="4">
        <v>8</v>
      </c>
      <c r="E16" s="6">
        <f>D16*$B$2</f>
        <v>8</v>
      </c>
      <c r="F16" t="s">
        <v>24</v>
      </c>
      <c r="G16" s="9">
        <f>E16*1.3</f>
        <v>10.4</v>
      </c>
    </row>
    <row r="17">
      <c r="A17" t="s">
        <v>44</v>
      </c>
      <c r="B17" t="s">
        <v>45</v>
      </c>
      <c r="C17" t="s">
        <v>46</v>
      </c>
      <c r="D17" s="4">
        <v>0.006</v>
      </c>
      <c r="E17" s="6">
        <f>D17*$B$2</f>
        <v>0.006</v>
      </c>
      <c r="F17" t="s">
        <v>24</v>
      </c>
      <c r="G17" s="9">
        <f>E17*0.35</f>
        <v>0.0021</v>
      </c>
    </row>
    <row r="18">
      <c r="A18" t="s">
        <v>47</v>
      </c>
      <c r="B18" t="s">
        <v>48</v>
      </c>
      <c r="C18" t="s">
        <v>49</v>
      </c>
      <c r="D18" s="4">
        <v>2.5</v>
      </c>
      <c r="E18" s="6">
        <f>D18*$B$2</f>
        <v>2.5</v>
      </c>
      <c r="F18" t="s">
        <v>24</v>
      </c>
      <c r="G18" s="9">
        <f>E18*0.82</f>
        <v>2.05</v>
      </c>
    </row>
    <row r="19">
      <c r="A19" t="s">
        <v>50</v>
      </c>
      <c r="B19" t="s">
        <v>51</v>
      </c>
      <c r="C19" t="s">
        <v>49</v>
      </c>
      <c r="D19" s="4">
        <v>0.5</v>
      </c>
      <c r="E19" s="6">
        <f>D19*$B$2</f>
        <v>0.5</v>
      </c>
      <c r="F19" t="s">
        <v>24</v>
      </c>
      <c r="G19" s="9">
        <f>E19*1.05</f>
        <v>0.525</v>
      </c>
    </row>
    <row r="20">
      <c r="A20"/>
      <c r="B20"/>
      <c r="C20"/>
      <c r="D20"/>
      <c r="E20"/>
      <c r="F20" t="s" s="10">
        <v>52</v>
      </c>
      <c r="G20" s="11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57</v>
      </c>
      <c r="F1" t="s" s="7">
        <v>58</v>
      </c>
    </row>
    <row r="2">
      <c r="A2" t="s">
        <v>59</v>
      </c>
      <c r="B2">
        <v>1</v>
      </c>
      <c r="C2"/>
      <c r="D2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2"/>
      <c r="F2"/>
    </row>
    <row r="3">
      <c r="A3" t="s">
        <v>59</v>
      </c>
      <c r="B3">
        <v>2</v>
      </c>
      <c r="C3"/>
      <c r="D3" t="inlineStr" s="12">
        <is>
          <t>Préparations préliminaires — Faire fondre 250 g de beurre ; badigeonner 4 bacs GN 1/1 H 65 ; figer en chambre froide ; fleurer. Laver, désinfecter les pommes ; ôter fleur et queue, couper en deux, retirer péricarpe et pépins ; émincer ou tailler en petits cubes. Citronner en bac GN 1/1 H 250 (ou acide ascorbique, moins acide) ; couvrir, réserver au froid.</t>
        </is>
      </c>
      <c r="E3" t="s" s="12"/>
      <c r="F3"/>
    </row>
    <row r="4">
      <c r="A4" t="s">
        <v>59</v>
      </c>
      <c r="B4">
        <v>3</v>
      </c>
      <c r="C4"/>
      <c r="D4" t="inlineStr" s="12">
        <is>
          <t>Confectionner la pâte à clafoutis — Au batteur, au fouet, mélanger les œufs, la farine, le sucre, le sel, la cannelle, la vanille, le rhum et 2 L de lait ; travailler la pâte compacte, puis la détendre avec le reste du lait jusqu'à une pâte fluide, lisse, sans grumeaux.</t>
        </is>
      </c>
      <c r="E4" t="s" s="12"/>
      <c r="F4"/>
    </row>
    <row r="5">
      <c r="A5" t="s">
        <v>59</v>
      </c>
      <c r="B5">
        <v>4</v>
      </c>
      <c r="C5"/>
      <c r="D5" t="s" s="12">
        <v>60</v>
      </c>
      <c r="E5" t="s" s="12"/>
      <c r="F5"/>
    </row>
    <row r="6">
      <c r="A6" t="s">
        <v>59</v>
      </c>
      <c r="B6">
        <v>5</v>
      </c>
      <c r="C6"/>
      <c r="D6" t="s" s="12">
        <v>61</v>
      </c>
      <c r="E6" t="s" s="12"/>
      <c r="F6"/>
    </row>
    <row r="7">
      <c r="A7" t="s">
        <v>59</v>
      </c>
      <c r="B7">
        <v>6</v>
      </c>
      <c r="C7"/>
      <c r="D7" t="inlineStr" s="12">
        <is>
          <t>Dresser et servir — Fondre le nappage blond, le mettre au point avec un peu d'eau ; abricoter la surface (ou saupoudrer de sucre glace). Détailler 25 parts par bac ; servir à la spatule carrée.</t>
        </is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62</v>
      </c>
      <c r="B1" t="s" s="7">
        <v>63</v>
      </c>
      <c r="C1" t="s" s="7">
        <v>64</v>
      </c>
      <c r="D1" t="s" s="7">
        <v>65</v>
      </c>
      <c r="E1" t="s" s="7">
        <v>10</v>
      </c>
    </row>
    <row r="2">
      <c r="A2">
        <v>0</v>
      </c>
      <c r="B2" t="s">
        <v>59</v>
      </c>
      <c r="C2" t="s">
        <v>66</v>
      </c>
      <c r="D2" s="6">
        <f>'Besoins'!$B$2*100</f>
        <v>100</v>
      </c>
      <c r="E2" t="s">
        <v>3</v>
      </c>
    </row>
    <row r="3">
      <c r="A3">
        <v>1</v>
      </c>
      <c r="B3" t="s">
        <v>67</v>
      </c>
      <c r="C3" t="s">
        <v>68</v>
      </c>
      <c r="D3" s="6">
        <f>'Besoins'!$B$2*2</f>
        <v>2</v>
      </c>
      <c r="E3" t="s">
        <v>24</v>
      </c>
    </row>
    <row r="4">
      <c r="A4">
        <v>1</v>
      </c>
      <c r="B4" t="s">
        <v>69</v>
      </c>
      <c r="C4" t="s">
        <v>70</v>
      </c>
      <c r="D4" s="6">
        <f>'Besoins'!$B$2*45</f>
        <v>45</v>
      </c>
      <c r="E4" t="s">
        <v>3</v>
      </c>
    </row>
    <row r="5">
      <c r="A5">
        <v>1</v>
      </c>
      <c r="B5" t="s">
        <v>71</v>
      </c>
      <c r="C5" t="s">
        <v>68</v>
      </c>
      <c r="D5" s="6">
        <f>'Besoins'!$B$2*10</f>
        <v>10</v>
      </c>
      <c r="E5" t="s">
        <v>18</v>
      </c>
    </row>
    <row r="6">
      <c r="A6">
        <v>1</v>
      </c>
      <c r="B6" t="s">
        <v>72</v>
      </c>
      <c r="C6" t="s">
        <v>68</v>
      </c>
      <c r="D6" s="6">
        <f>'Besoins'!$B$2*2.5</f>
        <v>2.5</v>
      </c>
      <c r="E6" t="s">
        <v>24</v>
      </c>
    </row>
    <row r="7">
      <c r="A7">
        <v>1</v>
      </c>
      <c r="B7" t="s">
        <v>73</v>
      </c>
      <c r="C7" t="s">
        <v>68</v>
      </c>
      <c r="D7" s="6">
        <f>'Besoins'!$B$2*0.15</f>
        <v>0.15</v>
      </c>
      <c r="E7" t="s">
        <v>18</v>
      </c>
    </row>
    <row r="8">
      <c r="A8">
        <v>1</v>
      </c>
      <c r="B8" t="s">
        <v>74</v>
      </c>
      <c r="C8" t="s">
        <v>68</v>
      </c>
      <c r="D8" s="6">
        <f>'Besoins'!$B$2*0.006</f>
        <v>0.006</v>
      </c>
      <c r="E8" t="s">
        <v>24</v>
      </c>
    </row>
    <row r="9">
      <c r="A9">
        <v>1</v>
      </c>
      <c r="B9" t="s">
        <v>75</v>
      </c>
      <c r="C9" t="s">
        <v>68</v>
      </c>
      <c r="D9" s="6">
        <f>'Besoins'!$B$2*0.006</f>
        <v>0.006</v>
      </c>
      <c r="E9" t="s">
        <v>24</v>
      </c>
    </row>
    <row r="10">
      <c r="A10">
        <v>1</v>
      </c>
      <c r="B10" t="s">
        <v>76</v>
      </c>
      <c r="C10" t="s">
        <v>68</v>
      </c>
      <c r="D10" s="6">
        <f>'Besoins'!$B$2*8</f>
        <v>8</v>
      </c>
      <c r="E10" t="s">
        <v>24</v>
      </c>
    </row>
    <row r="11">
      <c r="A11">
        <v>1</v>
      </c>
      <c r="B11" t="s">
        <v>77</v>
      </c>
      <c r="C11" t="s">
        <v>68</v>
      </c>
      <c r="D11" s="6">
        <f>'Besoins'!$B$2*0.2</f>
        <v>0.2</v>
      </c>
      <c r="E11" t="s">
        <v>18</v>
      </c>
    </row>
    <row r="12">
      <c r="A12">
        <v>1</v>
      </c>
      <c r="B12" t="s">
        <v>78</v>
      </c>
      <c r="C12" t="s">
        <v>68</v>
      </c>
      <c r="D12" s="6">
        <f>'Besoins'!$B$2*0.25</f>
        <v>0.25</v>
      </c>
      <c r="E12" t="s">
        <v>24</v>
      </c>
    </row>
    <row r="13">
      <c r="A13">
        <v>1</v>
      </c>
      <c r="B13" t="s">
        <v>79</v>
      </c>
      <c r="C13" t="s">
        <v>70</v>
      </c>
      <c r="D13" s="6">
        <f>'Besoins'!$B$2*0.2</f>
        <v>0.2</v>
      </c>
      <c r="E13" t="s">
        <v>18</v>
      </c>
    </row>
    <row r="14">
      <c r="A14">
        <v>1</v>
      </c>
      <c r="B14" t="s">
        <v>80</v>
      </c>
      <c r="C14" t="s">
        <v>68</v>
      </c>
      <c r="D14" s="6">
        <f>'Besoins'!$B$2*1</f>
        <v>1</v>
      </c>
      <c r="E14" t="s">
        <v>24</v>
      </c>
    </row>
    <row r="15">
      <c r="A15">
        <v>1</v>
      </c>
      <c r="B15" t="s">
        <v>81</v>
      </c>
      <c r="C15" t="s">
        <v>68</v>
      </c>
      <c r="D15" s="6">
        <f>'Besoins'!$B$2*0.5</f>
        <v>0.5</v>
      </c>
      <c r="E15" t="s">
        <v>24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82</v>
      </c>
      <c r="B1"/>
      <c r="C1"/>
      <c r="D1"/>
    </row>
    <row r="2">
      <c r="A2" t="str" s="13">
        <f>"GRO_CDC_256 · GRO.DESSERTS · référence : "&amp;Besoins!B3&amp;" "&amp;Besoins!C3&amp;" · multiplicateur réglable sur la feuille ""Besoins"""</f>
        <v>GRO_CDC_256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83</v>
      </c>
      <c r="B4"/>
      <c r="C4"/>
      <c r="D4"/>
    </row>
    <row r="5">
      <c r="A5" t="s" s="15">
        <v>84</v>
      </c>
      <c r="B5" t="str" s="12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5">
        <v>85</v>
      </c>
      <c r="B6" t="str" s="12">
        <f>Procedure!D3</f>
        <v>Préparations préliminaires — Faire fondre 250 g de beurre ; badigeonner 4 bacs GN 1/1 H 65 ; figer en chambre froide ; fleurer. Laver, désinfecter les pommes ; ôter fleur et queue, couper en deux, retirer péricarpe et pépins ; émincer ou tailler en petits cubes. Citronner en bac GN 1/1 H 250 (ou acide ascorbique, moins acide) ; couvrir, réserver au froid.</v>
      </c>
      <c r="C6"/>
      <c r="D6"/>
    </row>
    <row r="7">
      <c r="A7"/>
      <c r="B7" t="str">
        <f>Besoins!B16</f>
        <v>POMME Golden France cat.I 170/220g plateau 2rg</v>
      </c>
      <c r="C7" s="6">
        <f>Besoins!E16</f>
        <v>8</v>
      </c>
      <c r="D7" t="str">
        <f>Besoins!F16</f>
        <v>kg</v>
      </c>
    </row>
    <row r="8">
      <c r="A8"/>
      <c r="B8" t="str">
        <f>Besoins!B15</f>
        <v>Beurre doux 82% MG plaquette</v>
      </c>
      <c r="C8" s="6">
        <f>Besoins!E15</f>
        <v>0.25</v>
      </c>
      <c r="D8" t="str">
        <f>Besoins!F15</f>
        <v>kg</v>
      </c>
    </row>
    <row r="9">
      <c r="A9"/>
      <c r="B9" t="s">
        <v>86</v>
      </c>
      <c r="C9" s="6">
        <f>'Besoins'!$B$2*0.2</f>
        <v>0.2</v>
      </c>
      <c r="D9" t="s">
        <v>18</v>
      </c>
    </row>
    <row r="10">
      <c r="A10" t="s" s="15">
        <v>87</v>
      </c>
      <c r="B10" t="str" s="12">
        <f>Procedure!D4</f>
        <v>Confectionner la pâte à clafoutis — Au batteur, au fouet, mélanger les œufs, la farine, le sucre, le sel, la cannelle, la vanille, le rhum et 2 L de lait ; travailler la pâte compacte, puis la détendre avec le reste du lait jusqu'à une pâte fluide, lisse, sans grumeaux.</v>
      </c>
      <c r="C10"/>
      <c r="D10"/>
    </row>
    <row r="11">
      <c r="A11"/>
      <c r="B11" t="str">
        <f>Besoins!B13</f>
        <v>Farine de blé T55</v>
      </c>
      <c r="C11" s="6">
        <f>Besoins!E13</f>
        <v>2</v>
      </c>
      <c r="D11" t="str">
        <f>Besoins!F13</f>
        <v>kg</v>
      </c>
    </row>
    <row r="12">
      <c r="A12"/>
      <c r="B12" t="s">
        <v>88</v>
      </c>
      <c r="C12" s="6">
        <f>'Besoins'!$B$2*45</f>
        <v>45</v>
      </c>
      <c r="D12" t="s">
        <v>3</v>
      </c>
    </row>
    <row r="13">
      <c r="A13"/>
      <c r="B13" t="str">
        <f>Besoins!B14</f>
        <v>LAIT UHT demi écrémé France outre 10 litres</v>
      </c>
      <c r="C13" s="6">
        <f>Besoins!E14</f>
        <v>10</v>
      </c>
      <c r="D13" t="str">
        <f>Besoins!F14</f>
        <v>lt</v>
      </c>
    </row>
    <row r="14">
      <c r="A14"/>
      <c r="B14" t="str">
        <f>Besoins!B18</f>
        <v>Sucre blanc cristal sac 25 kg</v>
      </c>
      <c r="C14" s="6">
        <f>Besoins!E18</f>
        <v>2.5</v>
      </c>
      <c r="D14" t="str">
        <f>Besoins!F18</f>
        <v>kg</v>
      </c>
    </row>
    <row r="15">
      <c r="A15"/>
      <c r="B15" t="str">
        <f>Besoins!B8</f>
        <v>Extrait de vanille alcoolisé</v>
      </c>
      <c r="C15" s="6">
        <f>Besoins!E8</f>
        <v>0.15</v>
      </c>
      <c r="D15" t="str">
        <f>Besoins!F8</f>
        <v>lt</v>
      </c>
    </row>
    <row r="16">
      <c r="A16"/>
      <c r="B16" t="str">
        <f>Besoins!B11</f>
        <v>Cannelle en poudre</v>
      </c>
      <c r="C16" s="6">
        <f>Besoins!E11</f>
        <v>0.006</v>
      </c>
      <c r="D16" t="str">
        <f>Besoins!F11</f>
        <v>kg</v>
      </c>
    </row>
    <row r="17">
      <c r="A17"/>
      <c r="B17" t="str">
        <f>Besoins!B17</f>
        <v>Sel fin de cuisine</v>
      </c>
      <c r="C17" s="6">
        <f>Besoins!E17</f>
        <v>0.006</v>
      </c>
      <c r="D17" t="str">
        <f>Besoins!F17</f>
        <v>kg</v>
      </c>
    </row>
    <row r="18">
      <c r="A18"/>
      <c r="B18" t="str">
        <f>Besoins!B9</f>
        <v>Rhum ambré de cuisine (baba)</v>
      </c>
      <c r="C18" s="6">
        <f>Besoins!E9</f>
        <v>0.2</v>
      </c>
      <c r="D18" t="str">
        <f>Besoins!F9</f>
        <v>lt</v>
      </c>
    </row>
    <row r="19">
      <c r="A19" t="s" s="15">
        <v>89</v>
      </c>
      <c r="B19" t="str" s="12">
        <f>Procedure!D5</f>
        <v>Garnir — Répartir les pommes dans les 4 bacs ; verser la pâte ; agiter les bacs pour lier l'ensemble.</v>
      </c>
      <c r="C19"/>
      <c r="D19"/>
    </row>
    <row r="20">
      <c r="A20" t="s" s="15">
        <v>90</v>
      </c>
      <c r="B20" t="str" s="12">
        <f>Procedure!D6</f>
        <v>Cuire — Préchauffer en chaleur sèche à + 170 °C ; étager et cuire 45 minutes environ ; la pointe du couteau doit ressortir sans trace.</v>
      </c>
      <c r="C20"/>
      <c r="D20"/>
    </row>
    <row r="21">
      <c r="A21" t="s" s="15">
        <v>91</v>
      </c>
      <c r="B21" t="str" s="12">
        <f>Procedure!D7</f>
        <v>Dresser et servir — Fondre le nappage blond, le mettre au point avec un peu d'eau ; abricoter la surface (ou saupoudrer de sucre glace). Détailler 25 parts par bac ; servir à la spatule carrée.</v>
      </c>
      <c r="C21"/>
      <c r="D21"/>
    </row>
    <row r="22">
      <c r="A22"/>
      <c r="B22" t="str">
        <f>Besoins!B10</f>
        <v>Nappage abricot (glaçage)</v>
      </c>
      <c r="C22" s="6">
        <f>Besoins!E10</f>
        <v>1</v>
      </c>
      <c r="D22" t="str">
        <f>Besoins!F10</f>
        <v>kg</v>
      </c>
    </row>
    <row r="23">
      <c r="A23"/>
      <c r="B23" t="str">
        <f>Besoins!B19</f>
        <v>Sucre glace tamisé</v>
      </c>
      <c r="C23" s="6">
        <f>Besoins!E19</f>
        <v>0.5</v>
      </c>
      <c r="D23" t="str">
        <f>Besoins!F19</f>
        <v>kg</v>
      </c>
    </row>
    <row r="24">
      <c r="A24"/>
      <c r="B24"/>
      <c r="C24"/>
      <c r="D24"/>
    </row>
    <row r="25">
      <c r="A25" t="s" s="16">
        <v>92</v>
      </c>
      <c r="B25"/>
      <c r="C25"/>
      <c r="D25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0:D10"/>
    <mergeCell ref="B19:D19"/>
    <mergeCell ref="B20:D20"/>
    <mergeCell ref="B21:D21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2026-09-28T11:05:18Z</dcterms:created>
  <dc:title>CLAFOUTIS AUX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2026-09-28T11:05:18Z</dcterms:modified>
  <cp:revision>1</cp:revision>
</cp:coreProperties>
</file>