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<sst xmlns="http://schemas.openxmlformats.org/spreadsheetml/2006/main" count="88" uniqueCount="88">
  <si>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</si>
  <si>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</si>
  <si>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</si>
  <si>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</si>
  <si>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</si>
  <si>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</si>
  <si>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</si>
  <si>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</si>
  <si>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</si>
  <si>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</si>
  <si>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</si>
  <si>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</si>
  <si>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</si>
  <si>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</si>
  <si>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</si>
  <si>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</si>
  <si>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</si>
  <si>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</si>
  <si>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</si>
  <si>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</si>
  <si>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</si>
  <si>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</si>
  <si>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</si>
  <si>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</si>
  <si>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</si>
  <si>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</si>
  <si>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</si>
  <si>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</si>
  <si>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</si>
  <si>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</si>
  <si>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</si>
  <si>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</si>
  <si>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</si>
  <si>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</si>
  <si>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</si>
  <si>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</si>
  <si>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</si>
  <si>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</si>
  <si>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</si>
  <si>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</si>
  <si>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</si>
  <si>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</si>
  <si>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</si>
  <si>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</si>
  <si>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</si>
  <si>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</si>
  <si>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</si>
  <si>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Recette</t>
  </si>
  <si>
    <t>#</t>
  </si>
  <si>
    <t>Verbe</t>
  </si>
  <si>
    <t>Étape</t>
  </si>
  <si>
    <t>Précision technique</t>
  </si>
  <si>
    <t>Durée</t>
  </si>
  <si>
    <t>BLANC-MANGER AUX AMANDES</t>
  </si>
  <si>
    <t>Garnir les coupelles — À la petite louche à bec, remplir les coupelles. Refroidir suivant la procédure ; stocker à + 3 °C.</t>
  </si>
  <si>
    <t>Servir — Servir avec un coulis de fruits rouges (Fiche 227) ; décorer d'une feuille de menthe.</t>
  </si>
  <si>
    <t>COULIS DE FRUITS</t>
  </si>
  <si>
    <t>Niveau</t>
  </si>
  <si>
    <t>Composant</t>
  </si>
  <si>
    <t>Type</t>
  </si>
  <si>
    <t>Quantité (× multiplicateur, voir feuille Besoins)</t>
  </si>
  <si>
    <t>recette</t>
  </si>
  <si>
    <t xml:space="preserve">    ↳ LAIT UHT demi écrémé France outre 10 litres</t>
  </si>
  <si>
    <t>matiere</t>
  </si>
  <si>
    <t xml:space="preserve">    ↳ Poudre d'amande blanchie extra-fine</t>
  </si>
  <si>
    <t xml:space="preserve">    ↳ Sucre glace tamisé</t>
  </si>
  <si>
    <t xml:space="preserve">    ↳ GELATINE FEUILLE (P) (conv.)</t>
  </si>
  <si>
    <t>conversion</t>
  </si>
  <si>
    <t xml:space="preserve">    ↳ Arôme amande amère (liquide, dosage 1-2g/kg)</t>
  </si>
  <si>
    <t xml:space="preserve">    ↳ Crème liquide entière 35% MG UHT</t>
  </si>
  <si>
    <t xml:space="preserve">    ↳ COULIS DE FRUITS</t>
  </si>
  <si>
    <t xml:space="preserve">        ↳ Purée de fraises (surgelée PAE)</t>
  </si>
  <si>
    <t xml:space="preserve">        ↳ Sucre blanc cristal sac 25 kg</t>
  </si>
  <si>
    <t xml:space="preserve">        ↳ Sirop de glucose</t>
  </si>
  <si>
    <t xml:space="preserve">        ↳ Eau (robinet - moy. France 2026)</t>
  </si>
  <si>
    <t xml:space="preserve">    ↳ MENTHE France botte</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</si>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</sst>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0.84</v>
      </c>
      <c r="E7" s="6">
        <f>D7*$B$2</f>
        <v>0.84</v>
      </c>
      <c r="F7" t="s">
        <v>15</v>
      </c>
      <c r="G7" s="8">
        <f>E7*0.0043</f>
        <v>0.003612</v>
      </c>
    </row>
    <row r="8">
      <c r="A8" t="s">
        <v>16</v>
      </c>
      <c r="B8" t="s">
        <v>17</v>
      </c>
      <c r="C8" t="s">
        <v>18</v>
      </c>
      <c r="D8" s="4">
        <v>0.12</v>
      </c>
      <c r="E8" s="6">
        <f>D8*$B$2</f>
        <v>0.12</v>
      </c>
      <c r="F8" t="s">
        <v>19</v>
      </c>
      <c r="G8" s="8">
        <f>E8*24</f>
        <v>2.88</v>
      </c>
    </row>
    <row r="9">
      <c r="A9" t="s">
        <v>20</v>
      </c>
      <c r="B9" t="s">
        <v>21</v>
      </c>
      <c r="C9" t="s">
        <v>22</v>
      </c>
      <c r="D9" s="4">
        <v>0.84</v>
      </c>
      <c r="E9" s="6">
        <f>D9*$B$2</f>
        <v>0.84</v>
      </c>
      <c r="F9" t="s">
        <v>19</v>
      </c>
      <c r="G9" s="8">
        <f>E9*5.8</f>
        <v>4.872</v>
      </c>
    </row>
    <row r="10">
      <c r="A10" t="s">
        <v>23</v>
      </c>
      <c r="B10" t="s">
        <v>24</v>
      </c>
      <c r="C10" t="s">
        <v>25</v>
      </c>
      <c r="D10" s="4">
        <v>0.005</v>
      </c>
      <c r="E10" s="6">
        <f>D10*$B$2</f>
        <v>0.005</v>
      </c>
      <c r="F10" t="s">
        <v>15</v>
      </c>
      <c r="G10" s="8">
        <f>E10*18</f>
        <v>0.09</v>
      </c>
    </row>
    <row r="11">
      <c r="A11" t="s">
        <v>26</v>
      </c>
      <c r="B11" t="s">
        <v>27</v>
      </c>
      <c r="C11" t="s">
        <v>28</v>
      </c>
      <c r="D11" s="4">
        <v>1.2</v>
      </c>
      <c r="E11" s="6">
        <f>D11*$B$2</f>
        <v>1.2</v>
      </c>
      <c r="F11" t="s">
        <v>19</v>
      </c>
      <c r="G11" s="8">
        <f>E11*15</f>
        <v>18</v>
      </c>
    </row>
    <row r="12">
      <c r="A12" t="s">
        <v>29</v>
      </c>
      <c r="B12" t="s">
        <v>30</v>
      </c>
      <c r="C12" t="s">
        <v>31</v>
      </c>
      <c r="D12" s="4">
        <v>6</v>
      </c>
      <c r="E12" s="6">
        <f>D12*$B$2</f>
        <v>6</v>
      </c>
      <c r="F12" t="s">
        <v>15</v>
      </c>
      <c r="G12" s="8">
        <f>E12*1.67</f>
        <v>10.02</v>
      </c>
    </row>
    <row r="13">
      <c r="A13" t="s">
        <v>32</v>
      </c>
      <c r="B13" t="s">
        <v>33</v>
      </c>
      <c r="C13" t="s">
        <v>34</v>
      </c>
      <c r="D13" s="4">
        <v>3.5</v>
      </c>
      <c r="E13" s="6">
        <f>D13*$B$2</f>
        <v>3.5</v>
      </c>
      <c r="F13" t="s">
        <v>15</v>
      </c>
      <c r="G13" s="8">
        <f>E13*2.85</f>
        <v>9.975</v>
      </c>
    </row>
    <row r="14">
      <c r="A14" t="s">
        <v>35</v>
      </c>
      <c r="B14" t="s">
        <v>36</v>
      </c>
      <c r="C14" t="s">
        <v>37</v>
      </c>
      <c r="D14" s="4">
        <v>1</v>
      </c>
      <c r="E14" s="6">
        <f>D14*$B$2</f>
        <v>1</v>
      </c>
      <c r="F14" t="s">
        <v>38</v>
      </c>
      <c r="G14" s="8">
        <f>E14*0.4</f>
        <v>0.4</v>
      </c>
    </row>
    <row r="15">
      <c r="A15" t="s">
        <v>39</v>
      </c>
      <c r="B15" t="s">
        <v>40</v>
      </c>
      <c r="C15" t="s">
        <v>41</v>
      </c>
      <c r="D15" s="4">
        <v>0.168</v>
      </c>
      <c r="E15" s="6">
        <f>D15*$B$2</f>
        <v>0.168</v>
      </c>
      <c r="F15" t="s">
        <v>19</v>
      </c>
      <c r="G15" s="8">
        <f>E15*1.8</f>
        <v>0.3024</v>
      </c>
    </row>
    <row r="16">
      <c r="A16" t="s">
        <v>42</v>
      </c>
      <c r="B16" t="s">
        <v>43</v>
      </c>
      <c r="C16" t="s">
        <v>41</v>
      </c>
      <c r="D16" s="4">
        <v>0.987</v>
      </c>
      <c r="E16" s="6">
        <f>D16*$B$2</f>
        <v>0.987</v>
      </c>
      <c r="F16" t="s">
        <v>19</v>
      </c>
      <c r="G16" s="8">
        <f>E16*0.82</f>
        <v>0.80934</v>
      </c>
    </row>
    <row r="17">
      <c r="A17" t="s">
        <v>44</v>
      </c>
      <c r="B17" t="s">
        <v>45</v>
      </c>
      <c r="C17" t="s">
        <v>41</v>
      </c>
      <c r="D17" s="4">
        <v>1.2</v>
      </c>
      <c r="E17" s="6">
        <f>D17*$B$2</f>
        <v>1.2</v>
      </c>
      <c r="F17" t="s">
        <v>19</v>
      </c>
      <c r="G17" s="8">
        <f>E17*1.05</f>
        <v>1.26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Disposer 100 coupelles dans 5 bacs GN 1/1 H 35. Faire tremper la gélatine dans l'eau froide. Mettre la crème fleurette dans la cuve du batteur et la réserver au froid.</t>
        </is>
      </c>
      <c r="E3" t="s" s="11"/>
      <c r="F3"/>
    </row>
    <row r="4">
      <c r="A4" t="s">
        <v>53</v>
      </c>
      <c r="B4">
        <v>3</v>
      </c>
      <c r="C4"/>
      <c r="D4" t="inlineStr" s="11">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1"/>
      <c r="F4"/>
    </row>
    <row r="5">
      <c r="A5" t="s">
        <v>53</v>
      </c>
      <c r="B5">
        <v>4</v>
      </c>
      <c r="C5"/>
      <c r="D5" t="s" s="11">
        <v>54</v>
      </c>
      <c r="E5" t="s" s="11"/>
      <c r="F5"/>
    </row>
    <row r="6">
      <c r="A6" t="s">
        <v>53</v>
      </c>
      <c r="B6">
        <v>5</v>
      </c>
      <c r="C6"/>
      <c r="D6" t="s" s="11">
        <v>55</v>
      </c>
      <c r="E6" t="s" s="11"/>
      <c r="F6"/>
    </row>
    <row r="7">
      <c r="A7" t="s">
        <v>53</v>
      </c>
      <c r="B7">
        <v>6</v>
      </c>
      <c r="C7"/>
      <c r="D7" t="inlineStr" s="11">
        <is>
          <t>Suggestion — Cuire un sirop avec 500 g de sucre et 0,5 L d'eau, y verser 3 kg de fruits rouges, cerises ou framboises surgelés, remuer délicatement, débarrasser en bac ; à l'envoi, une cuillère de fruits chauds sur le blanc-manger froid et une feuille de menthe.</t>
        </is>
      </c>
      <c r="E7" t="s" s="11"/>
      <c r="F7"/>
    </row>
    <row r="8">
      <c r="A8" t="s">
        <v>56</v>
      </c>
      <c r="B8">
        <v>1</v>
      </c>
      <c r="C8"/>
      <c r="D8" t="inlineStr" s="11">
        <is>
          <t>Mise en place du poste de travail — Vérifier les D.L.U.O., peser les denrées, sélectionner le matériel. Désinfecter le matériel et le poste de travail suivant les protocoles.</t>
        </is>
      </c>
      <c r="E8" t="s" s="11"/>
      <c r="F8"/>
    </row>
    <row r="9">
      <c r="A9" t="s">
        <v>56</v>
      </c>
      <c r="B9">
        <v>2</v>
      </c>
      <c r="C9"/>
      <c r="D9" t="inlineStr" s="11">
        <is>
          <t>Préparations préliminaires — Laver et désinfecter les fruits (3 bains de rinçage dont le premier additionné de quelques gouttes d'eau de javel) suivant la procédure.</t>
        </is>
      </c>
      <c r="E9" t="s" s="11"/>
      <c r="F9"/>
    </row>
    <row r="10">
      <c r="A10" t="s">
        <v>56</v>
      </c>
      <c r="B10">
        <v>3</v>
      </c>
      <c r="C10"/>
      <c r="D10" t="inlineStr" s="11">
        <is>
          <t>Confection du sirop à 30° — Dans une russe, mettre 2 litres d'eau, le sucre semoule et le glucose. Remuer le sucre avec une spatule pour le dissoudre avant de le mettre en cuisson. Porter à ébullition quelques minutes.</t>
        </is>
      </c>
      <c r="E10" t="s" s="11"/>
      <c r="F10"/>
    </row>
    <row r="11">
      <c r="A11" t="s">
        <v>56</v>
      </c>
      <c r="B11">
        <v>4</v>
      </c>
      <c r="C11"/>
      <c r="D11" t="inlineStr" s="11">
        <is>
          <t>Confection de la pulpe de fruit — Mixer la pulpe du fruit. Mélanger le sirop et la pulpe de fruit. Laisser infuser. Passer au chinois. Refroidir suivant la procédure. Filmer, indiquer la traçabilité des produits et la date de fabrication. Réserver au froid.</t>
        </is>
      </c>
      <c r="E11" t="s" s="11"/>
      <c r="F11"/>
    </row>
    <row r="12">
      <c r="A12" t="s">
        <v>56</v>
      </c>
      <c r="B12">
        <v>5</v>
      </c>
      <c r="C12"/>
      <c r="D12" t="inlineStr" s="11">
        <is>
          <t>Suggestions — Le coulis peut être servi froid ou chaud. Il s'élabore avec une grande variété de fruits (abricots, pêches, poires, fraises, melons et aussi avec des fruits surgelés).</t>
        </is>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53</v>
      </c>
      <c r="C2" t="s">
        <v>61</v>
      </c>
      <c r="D2" s="6">
        <f>'Besoins'!$B$2*100</f>
        <v>100</v>
      </c>
      <c r="E2" t="s">
        <v>3</v>
      </c>
    </row>
    <row r="3">
      <c r="A3">
        <v>1</v>
      </c>
      <c r="B3" t="s">
        <v>62</v>
      </c>
      <c r="C3" t="s">
        <v>63</v>
      </c>
      <c r="D3" s="6">
        <f>'Besoins'!$B$2*6</f>
        <v>6</v>
      </c>
      <c r="E3" t="s">
        <v>15</v>
      </c>
    </row>
    <row r="4">
      <c r="A4">
        <v>1</v>
      </c>
      <c r="B4" t="s">
        <v>64</v>
      </c>
      <c r="C4" t="s">
        <v>63</v>
      </c>
      <c r="D4" s="6">
        <f>'Besoins'!$B$2*1.2</f>
        <v>1.2</v>
      </c>
      <c r="E4" t="s">
        <v>19</v>
      </c>
    </row>
    <row r="5">
      <c r="A5">
        <v>1</v>
      </c>
      <c r="B5" t="s">
        <v>65</v>
      </c>
      <c r="C5" t="s">
        <v>63</v>
      </c>
      <c r="D5" s="6">
        <f>'Besoins'!$B$2*1.2</f>
        <v>1.2</v>
      </c>
      <c r="E5" t="s">
        <v>19</v>
      </c>
    </row>
    <row r="6">
      <c r="A6">
        <v>1</v>
      </c>
      <c r="B6" t="s">
        <v>66</v>
      </c>
      <c r="C6" t="s">
        <v>67</v>
      </c>
      <c r="D6" s="6">
        <f>'Besoins'!$B$2*60</f>
        <v>60</v>
      </c>
      <c r="E6" t="s">
        <v>3</v>
      </c>
    </row>
    <row r="7">
      <c r="A7">
        <v>1</v>
      </c>
      <c r="B7" t="s">
        <v>68</v>
      </c>
      <c r="C7" t="s">
        <v>63</v>
      </c>
      <c r="D7" s="6">
        <f>'Besoins'!$B$2*0.005</f>
        <v>0.005</v>
      </c>
      <c r="E7" t="s">
        <v>15</v>
      </c>
    </row>
    <row r="8">
      <c r="A8">
        <v>1</v>
      </c>
      <c r="B8" t="s">
        <v>69</v>
      </c>
      <c r="C8" t="s">
        <v>63</v>
      </c>
      <c r="D8" s="6">
        <f>'Besoins'!$B$2*3.5</f>
        <v>3.5</v>
      </c>
      <c r="E8" t="s">
        <v>15</v>
      </c>
    </row>
    <row r="9">
      <c r="A9">
        <v>1</v>
      </c>
      <c r="B9" t="s">
        <v>70</v>
      </c>
      <c r="C9" t="s">
        <v>61</v>
      </c>
      <c r="D9" s="6">
        <f>'Besoins'!$B$2*42</f>
        <v>42</v>
      </c>
      <c r="E9" t="s">
        <v>3</v>
      </c>
    </row>
    <row r="10">
      <c r="A10">
        <v>2</v>
      </c>
      <c r="B10" t="s">
        <v>71</v>
      </c>
      <c r="C10" t="s">
        <v>63</v>
      </c>
      <c r="D10" s="6">
        <f>'Besoins'!$B$2*0.84</f>
        <v>0.84</v>
      </c>
      <c r="E10" t="s">
        <v>19</v>
      </c>
    </row>
    <row r="11">
      <c r="A11">
        <v>2</v>
      </c>
      <c r="B11" t="s">
        <v>72</v>
      </c>
      <c r="C11" t="s">
        <v>63</v>
      </c>
      <c r="D11" s="6">
        <f>'Besoins'!$B$2*0.987</f>
        <v>0.987</v>
      </c>
      <c r="E11" t="s">
        <v>19</v>
      </c>
    </row>
    <row r="12">
      <c r="A12">
        <v>2</v>
      </c>
      <c r="B12" t="s">
        <v>73</v>
      </c>
      <c r="C12" t="s">
        <v>63</v>
      </c>
      <c r="D12" s="6">
        <f>'Besoins'!$B$2*0.168</f>
        <v>0.168</v>
      </c>
      <c r="E12" t="s">
        <v>19</v>
      </c>
    </row>
    <row r="13">
      <c r="A13">
        <v>2</v>
      </c>
      <c r="B13" t="s">
        <v>74</v>
      </c>
      <c r="C13" t="s">
        <v>63</v>
      </c>
      <c r="D13" s="6">
        <f>'Besoins'!$B$2*0.84</f>
        <v>0.84</v>
      </c>
      <c r="E13" t="s">
        <v>15</v>
      </c>
    </row>
    <row r="14">
      <c r="A14">
        <v>1</v>
      </c>
      <c r="B14" t="s">
        <v>75</v>
      </c>
      <c r="C14" t="s">
        <v>63</v>
      </c>
      <c r="D14" s="6">
        <f>'Besoins'!$B$2*1</f>
        <v>1</v>
      </c>
      <c r="E14" t="s">
        <v>38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76</v>
      </c>
      <c r="B1"/>
      <c r="C1"/>
      <c r="D1"/>
    </row>
    <row r="2">
      <c r="A2" t="str" s="12">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Disposer 100 coupelles dans 5 bacs GN 1/1 H 35. Faire tremper la gélatine dans l'eau froide. Mettre la crème fleurette dans la cuve du batteur et la réserver au froid.</v>
      </c>
      <c r="C6"/>
      <c r="D6"/>
    </row>
    <row r="7">
      <c r="A7"/>
      <c r="B7" t="s">
        <v>80</v>
      </c>
      <c r="C7" s="6">
        <f>'Besoins'!$B$2*60</f>
        <v>60</v>
      </c>
      <c r="D7" t="s">
        <v>3</v>
      </c>
    </row>
    <row r="8">
      <c r="A8"/>
      <c r="B8" t="str">
        <f>Besoins!B13</f>
        <v>Crème liquide entière 35% MG UHT</v>
      </c>
      <c r="C8" s="6">
        <f>Besoins!E13</f>
        <v>3.5</v>
      </c>
      <c r="D8" t="str">
        <f>Besoins!F13</f>
        <v>lt</v>
      </c>
    </row>
    <row r="9">
      <c r="A9" t="s" s="14">
        <v>81</v>
      </c>
      <c r="B9" t="str" s="11">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6">
        <f>Besoins!E12</f>
        <v>6</v>
      </c>
      <c r="D10" t="str">
        <f>Besoins!F12</f>
        <v>lt</v>
      </c>
    </row>
    <row r="11">
      <c r="A11"/>
      <c r="B11" t="str">
        <f>Besoins!B11</f>
        <v>Poudre d'amande blanchie extra-fine</v>
      </c>
      <c r="C11" s="6">
        <f>Besoins!E11</f>
        <v>1.2</v>
      </c>
      <c r="D11" t="str">
        <f>Besoins!F11</f>
        <v>kg</v>
      </c>
    </row>
    <row r="12">
      <c r="A12"/>
      <c r="B12" t="str">
        <f>Besoins!B17</f>
        <v>Sucre glace tamisé</v>
      </c>
      <c r="C12" s="6">
        <f>Besoins!E17</f>
        <v>1.2</v>
      </c>
      <c r="D12" t="str">
        <f>Besoins!F17</f>
        <v>kg</v>
      </c>
    </row>
    <row r="13">
      <c r="A13"/>
      <c r="B13" t="str">
        <f>Besoins!B10</f>
        <v>Arôme amande amère (liquide, dosage 1-2g/kg)</v>
      </c>
      <c r="C13" s="6">
        <f>Besoins!E10</f>
        <v>0.005</v>
      </c>
      <c r="D13" t="str">
        <f>Besoins!F10</f>
        <v>lt</v>
      </c>
    </row>
    <row r="14">
      <c r="A14" t="s" s="14">
        <v>82</v>
      </c>
      <c r="B14" t="str" s="11">
        <f>Procedure!D5</f>
        <v>Garnir les coupelles — À la petite louche à bec, remplir les coupelles. Refroidir suivant la procédure ; stocker à + 3 °C.</v>
      </c>
      <c r="C14"/>
      <c r="D14"/>
    </row>
    <row r="15">
      <c r="A15" t="s" s="14">
        <v>83</v>
      </c>
      <c r="B15" t="str" s="11">
        <f>Procedure!D6</f>
        <v>Servir — Servir avec un coulis de fruits rouges (Fiche 227) ; décorer d'une feuille de menthe.</v>
      </c>
      <c r="C15"/>
      <c r="D15"/>
    </row>
    <row r="16">
      <c r="A16"/>
      <c r="B16" t="s">
        <v>84</v>
      </c>
      <c r="C16" s="6">
        <f>'Besoins'!$B$2*42</f>
        <v>42</v>
      </c>
      <c r="D16" t="s">
        <v>3</v>
      </c>
    </row>
    <row r="17">
      <c r="A17"/>
      <c r="B17" t="str">
        <f>Besoins!B14</f>
        <v>MENTHE France botte</v>
      </c>
      <c r="C17" s="6">
        <f>Besoins!E14</f>
        <v>1</v>
      </c>
      <c r="D17" t="str">
        <f>Besoins!F14</f>
        <v>bte</v>
      </c>
    </row>
    <row r="18">
      <c r="A18" t="s" s="14">
        <v>85</v>
      </c>
      <c r="B18" t="str" s="11">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3">
        <v>86</v>
      </c>
      <c r="B20"/>
      <c r="C20"/>
      <c r="D20"/>
    </row>
    <row r="21">
      <c r="A21" t="s" s="14">
        <v>78</v>
      </c>
      <c r="B21" t="str" s="11">
        <f>Procedure!D8</f>
        <v>Mise en place du poste de travail — Vérifier les D.L.U.O., peser les denrées, sélectionner le matériel. Désinfecter le matériel et le poste de travail suivant les protocoles.</v>
      </c>
      <c r="C21"/>
      <c r="D21"/>
    </row>
    <row r="22">
      <c r="A22" t="s" s="14">
        <v>79</v>
      </c>
      <c r="B22" t="str" s="11">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6">
        <f>Besoins!E9</f>
        <v>0.84</v>
      </c>
      <c r="D23" t="str">
        <f>Besoins!F9</f>
        <v>kg</v>
      </c>
    </row>
    <row r="24">
      <c r="A24" t="s" s="14">
        <v>81</v>
      </c>
      <c r="B24" t="str" s="11">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6">
        <f>Besoins!E16</f>
        <v>0.987</v>
      </c>
      <c r="D25" t="str">
        <f>Besoins!F16</f>
        <v>kg</v>
      </c>
    </row>
    <row r="26">
      <c r="A26"/>
      <c r="B26" t="str">
        <f>Besoins!B15</f>
        <v>Sirop de glucose</v>
      </c>
      <c r="C26" s="6">
        <f>Besoins!E15</f>
        <v>0.168</v>
      </c>
      <c r="D26" t="str">
        <f>Besoins!F15</f>
        <v>kg</v>
      </c>
    </row>
    <row r="27">
      <c r="A27"/>
      <c r="B27" t="str">
        <f>Besoins!B7</f>
        <v>Eau (robinet - moy. France 2026)</v>
      </c>
      <c r="C27" s="6">
        <f>Besoins!E7</f>
        <v>0.84</v>
      </c>
      <c r="D27" t="str">
        <f>Besoins!F7</f>
        <v>lt</v>
      </c>
    </row>
    <row r="28">
      <c r="A28" t="s" s="14">
        <v>82</v>
      </c>
      <c r="B28" t="str" s="11">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6">
        <f>Besoins!E9</f>
        <v>0.84</v>
      </c>
      <c r="D29" t="str">
        <f>Besoins!F9</f>
        <v>kg</v>
      </c>
    </row>
    <row r="30">
      <c r="A30" t="s" s="14">
        <v>83</v>
      </c>
      <c r="B30" t="str" s="11">
        <f>Procedure!D12</f>
        <v>Suggestions — Le coulis peut être servi froid ou chaud. Il s'élabore avec une grande variété de fruits (abricots, pêches, poires, fraises, melons et aussi avec des fruits surgelés).</v>
      </c>
      <c r="C30"/>
      <c r="D30"/>
    </row>
    <row r="31">
      <c r="A31"/>
      <c r="B31"/>
      <c r="C31"/>
      <c r="D31"/>
    </row>
    <row r="32">
      <c r="A32" t="s" s="15">
        <v>87</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2026-09-28T12:52:19Z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2026-09-28T12:52:19Z</dcterms:modified>
  <cp:revision>1</cp:revision>
</cp:coreProperties>
</file>