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<sst xmlns="http://schemas.openxmlformats.org/spreadsheetml/2006/main" count="139" uniqueCount="139">
  <si>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</si>
  <si>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</si>
  <si>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PAIN D'ÉPICES</t>
  </si>
  <si>
    <t>Code</t>
  </si>
  <si>
    <t>GRO_CDC_241</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</si>
  <si>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</si>
  <si>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</si>
  <si>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</si>
  <si>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</si>
  <si>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</si>
  <si>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</si>
  <si>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</si>
  <si>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</si>
  <si>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</si>
  <si>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</si>
  <si>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</si>
  <si>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</si>
  <si>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</si>
  <si>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</si>
  <si>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</si>
  <si>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15:41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</si>
  <si>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</si>
  <si>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</si>
  <si>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</si>
  <si>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</si>
  <si>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</si>
  <si>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</si>
  <si>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</si>
  <si>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</si>
  <si>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</si>
  <si>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</si>
  <si>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</si>
  <si>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</si>
  <si>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</si>
  <si>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</si>
  <si>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</si>
  <si>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</si>
  <si>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</si>
  <si>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EXTRAIT-VANILLE</t>
  </si>
  <si>
    <t>Extrait de vanille alcoolisé</t>
  </si>
  <si>
    <t>Spiritueux et liqueurs cuisine</t>
  </si>
  <si>
    <t>ALC-RHUM-BRUN</t>
  </si>
  <si>
    <t>Rhum ambré de cuisine (baba)</t>
  </si>
  <si>
    <t>EPI-ANIS-POW</t>
  </si>
  <si>
    <t>Anis en poudre</t>
  </si>
  <si>
    <t>Épices en poudre et graines</t>
  </si>
  <si>
    <t>kg</t>
  </si>
  <si>
    <t>EPI-CANNELLE-POW</t>
  </si>
  <si>
    <t>Cannelle en poudre</t>
  </si>
  <si>
    <t>EPI-GINGEMBRE</t>
  </si>
  <si>
    <t>Gingembre moulu</t>
  </si>
  <si>
    <t>EPI-MUSCADE-POW</t>
  </si>
  <si>
    <t>Noix de muscade moulue</t>
  </si>
  <si>
    <t>ECORCE-ORA-CONF</t>
  </si>
  <si>
    <t>Écorces d'orange confites</t>
  </si>
  <si>
    <t>Épicerie</t>
  </si>
  <si>
    <t>ECORCE-CIT-CONF</t>
  </si>
  <si>
    <t>Écorces de citron confites</t>
  </si>
  <si>
    <t>FAR-SEIGLE</t>
  </si>
  <si>
    <t>Farine de seigle T130</t>
  </si>
  <si>
    <t>Farines alternatives &amp; spéciales</t>
  </si>
  <si>
    <t>FAR-T55</t>
  </si>
  <si>
    <t>Farine de blé T55</t>
  </si>
  <si>
    <t>Farines de blé</t>
  </si>
  <si>
    <t>RNM57224469</t>
  </si>
  <si>
    <t>LAIT UHT demi écrémé France outre 10 litres</t>
  </si>
  <si>
    <t>Produits laitiers et œufs</t>
  </si>
  <si>
    <t>BEU-DOUX</t>
  </si>
  <si>
    <t>Beurre doux 82% MG plaquette</t>
  </si>
  <si>
    <t>Beurres et margarines</t>
  </si>
  <si>
    <t>RNM3770123</t>
  </si>
  <si>
    <t>CITRON Espagne cat.I 4(58-67mm)</t>
  </si>
  <si>
    <t>Légumes</t>
  </si>
  <si>
    <t>LEV-CHIMIQUE</t>
  </si>
  <si>
    <t>Levure chimique (poudre à lever)</t>
  </si>
  <si>
    <t>Levures et agents levants</t>
  </si>
  <si>
    <t>MIEL-FLORES</t>
  </si>
  <si>
    <t>Miel toutes fleurs vrac</t>
  </si>
  <si>
    <t>Sucres et édulcorants</t>
  </si>
  <si>
    <t>SUC-BLANC</t>
  </si>
  <si>
    <t>Sucre blanc cristal sac 25 kg</t>
  </si>
  <si>
    <t>Total</t>
  </si>
  <si>
    <t>Niveau</t>
  </si>
  <si>
    <t>Composant</t>
  </si>
  <si>
    <t>Type</t>
  </si>
  <si>
    <t>Quantité (pour 100 pc)</t>
  </si>
  <si>
    <t>recette</t>
  </si>
  <si>
    <t>Pâtisserie collectivité</t>
  </si>
  <si>
    <t xml:space="preserve">    ↳ Farine de seigle T130</t>
  </si>
  <si>
    <t>matiere</t>
  </si>
  <si>
    <t xml:space="preserve">    ↳ Farine de blé T55</t>
  </si>
  <si>
    <t xml:space="preserve">    ↳ Miel toutes fleurs vrac</t>
  </si>
  <si>
    <t xml:space="preserve">    ↳ Levure chimique (poudre à lever)</t>
  </si>
  <si>
    <t xml:space="preserve">    ↳ Sucre blanc cristal sac 25 kg</t>
  </si>
  <si>
    <t xml:space="preserve">    ↳ OEUF (P)</t>
  </si>
  <si>
    <t>Conversions oeufs et ovoproduits</t>
  </si>
  <si>
    <t xml:space="preserve">        ↳ OEUF (ml)</t>
  </si>
  <si>
    <t xml:space="preserve">            ↳ OEUF A3 (PRIX)</t>
  </si>
  <si>
    <t xml:space="preserve">    ↳ LAIT UHT demi écrémé France outre 10 litres</t>
  </si>
  <si>
    <t xml:space="preserve">    ↳ Gingembre moulu</t>
  </si>
  <si>
    <t xml:space="preserve">    ↳ Cannelle en poudre</t>
  </si>
  <si>
    <t xml:space="preserve">    ↳ Noix de muscade moulue</t>
  </si>
  <si>
    <t xml:space="preserve">    ↳ Anis en poudre</t>
  </si>
  <si>
    <t xml:space="preserve">    ↳ Extrait de vanille alcoolisé</t>
  </si>
  <si>
    <t xml:space="preserve">    ↳ Écorces d'orange confites</t>
  </si>
  <si>
    <t xml:space="preserve">    ↳ Écorces de citron confites</t>
  </si>
  <si>
    <t xml:space="preserve">    ↳ CITRON Espagne cat.I 4(58-67mm)</t>
  </si>
  <si>
    <t xml:space="preserve">    ↳ Beurre doux 82% MG plaquette</t>
  </si>
  <si>
    <t xml:space="preserve">    ↳ SIROP DE GLAÇAGE</t>
  </si>
  <si>
    <t>Préparations de base collectivité</t>
  </si>
  <si>
    <t xml:space="preserve">        ↳ Sucre blanc cristal sac 25 kg</t>
  </si>
  <si>
    <t xml:space="preserve">        ↳ Rhum ambré de cuisine (baba)</t>
  </si>
  <si>
    <t xml:space="preserve">        ↳ Eau (robinet - moy. France 2026)</t>
  </si>
  <si>
    <t>Recette</t>
  </si>
  <si>
    <t>#</t>
  </si>
  <si>
    <t>Verbe</t>
  </si>
  <si>
    <t>Étape</t>
  </si>
  <si>
    <t>Précision technique</t>
  </si>
  <si>
    <t>Durée</t>
  </si>
  <si>
    <t>Garnir les moules — Garnir aux 3/4 et égaliser à la corne.</t>
  </si>
  <si>
    <t>Cuire — Préchauffer en chaleur sèche à + 140 / 150 °C. Enfourner aussitôt ; cuire 60 minutes environ. Contrôler par sondage.</t>
  </si>
  <si>
    <t>Glacer — Faire tiédir le sirop de glaçage (Fiche 229C). Démouler les pains d'épices sur grilles et les glacer au pinceau dès la sortie du four.</t>
  </si>
  <si>
    <t>Dresser et servir — Détailler en tranches ; servir avec des crèmes diverses.</t>
  </si>
  <si>
    <t>SIROP DE GLAÇAGE</t>
  </si>
  <si>
    <t>Cuire le sirop — Dans une russe, mettre l'eau en premier, puis le sucre. Délayer avant cuisson. Porter à ébullition. Vanner avec une spatule. Écumer la surface.</t>
  </si>
  <si>
    <t>Ajouter le rhum — Ajouter le rhum dans le sirop refroidi. Sert à glacer certaines pièces à la sortie du four (brioches, croissants, galettes, etc.).</t>
  </si>
  <si>
    <t>Fiche technique — PAIN D'ÉPICES</t>
  </si>
  <si>
    <t>PAIN D'ÉPICES  GRO_CDC_241</t>
  </si>
  <si>
    <t>1.</t>
  </si>
  <si>
    <t>2.</t>
  </si>
  <si>
    <t>3.</t>
  </si>
  <si>
    <t xml:space="preserve">    Sucre blanc cristal sac 25 kg</t>
  </si>
  <si>
    <t xml:space="preserve">    OEUF (P) (conv.)</t>
  </si>
  <si>
    <t>4.</t>
  </si>
  <si>
    <t>5.</t>
  </si>
  <si>
    <t>6.</t>
  </si>
  <si>
    <t xml:space="preserve">    SIROP DE GLAÇAGE</t>
  </si>
  <si>
    <t>7.</t>
  </si>
  <si>
    <t>↳ SIROP DE GLAÇAGE  GRO_CDC_229C</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</si>
</sst>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42.4855675</v>
      </c>
    </row>
    <row r="12">
      <c r="A12" t="s" s="3">
        <v>16</v>
      </c>
      <c r="B12" s="4">
        <v>0.424855675</v>
      </c>
    </row>
    <row r="13">
      <c r="A13"/>
      <c r="B13"/>
    </row>
    <row r="14">
      <c r="A14" t="s" s="5">
        <v>17</v>
      </c>
      <c r="B14" t="s" s="5">
        <v>14</v>
      </c>
    </row>
    <row r="15">
      <c r="A15" t="s" s="5">
        <v>18</v>
      </c>
      <c r="B15" s="6">
        <v>42.4855675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30</v>
      </c>
      <c r="E7" s="11">
        <f>D7*$B$2</f>
        <v>30</v>
      </c>
      <c r="F7" t="s">
        <v>24</v>
      </c>
      <c r="G7" s="4">
        <f>E7*0.27</f>
        <v>8.1</v>
      </c>
    </row>
    <row r="8">
      <c r="A8" t="s">
        <v>34</v>
      </c>
      <c r="B8" t="s">
        <v>35</v>
      </c>
      <c r="C8" t="s">
        <v>36</v>
      </c>
      <c r="D8" s="9">
        <v>0.225</v>
      </c>
      <c r="E8" s="11">
        <f>D8*$B$2</f>
        <v>0.225</v>
      </c>
      <c r="F8" t="s">
        <v>37</v>
      </c>
      <c r="G8" s="4">
        <f>E8*0.0043</f>
        <v>0.000968</v>
      </c>
    </row>
    <row r="9">
      <c r="A9" t="s">
        <v>38</v>
      </c>
      <c r="B9" t="s">
        <v>39</v>
      </c>
      <c r="C9" t="s">
        <v>40</v>
      </c>
      <c r="D9" s="9">
        <v>0.1</v>
      </c>
      <c r="E9" s="11">
        <f>D9*$B$2</f>
        <v>0.1</v>
      </c>
      <c r="F9" t="s">
        <v>37</v>
      </c>
      <c r="G9" s="4">
        <f>E9*32</f>
        <v>3.2</v>
      </c>
    </row>
    <row r="10">
      <c r="A10" t="s">
        <v>41</v>
      </c>
      <c r="B10" t="s">
        <v>42</v>
      </c>
      <c r="C10" t="s">
        <v>40</v>
      </c>
      <c r="D10" s="9">
        <v>0.09</v>
      </c>
      <c r="E10" s="11">
        <f>D10*$B$2</f>
        <v>0.09</v>
      </c>
      <c r="F10" t="s">
        <v>37</v>
      </c>
      <c r="G10" s="4">
        <f>E10*14</f>
        <v>1.26</v>
      </c>
    </row>
    <row r="11">
      <c r="A11" t="s">
        <v>43</v>
      </c>
      <c r="B11" t="s">
        <v>44</v>
      </c>
      <c r="C11" t="s">
        <v>45</v>
      </c>
      <c r="D11" s="9">
        <v>0.008</v>
      </c>
      <c r="E11" s="11">
        <f>D11*$B$2</f>
        <v>0.008</v>
      </c>
      <c r="F11" t="s">
        <v>46</v>
      </c>
      <c r="G11" s="4">
        <f>E11*18</f>
        <v>0.144</v>
      </c>
    </row>
    <row r="12">
      <c r="A12" t="s">
        <v>47</v>
      </c>
      <c r="B12" t="s">
        <v>48</v>
      </c>
      <c r="C12" t="s">
        <v>45</v>
      </c>
      <c r="D12" s="9">
        <v>0.04</v>
      </c>
      <c r="E12" s="11">
        <f>D12*$B$2</f>
        <v>0.04</v>
      </c>
      <c r="F12" t="s">
        <v>46</v>
      </c>
      <c r="G12" s="4">
        <f>E12*10.5</f>
        <v>0.42</v>
      </c>
    </row>
    <row r="13">
      <c r="A13" t="s">
        <v>49</v>
      </c>
      <c r="B13" t="s">
        <v>50</v>
      </c>
      <c r="C13" t="s">
        <v>45</v>
      </c>
      <c r="D13" s="9">
        <v>0.008</v>
      </c>
      <c r="E13" s="11">
        <f>D13*$B$2</f>
        <v>0.008</v>
      </c>
      <c r="F13" t="s">
        <v>46</v>
      </c>
      <c r="G13" s="4">
        <f>E13*9.2</f>
        <v>0.0736</v>
      </c>
    </row>
    <row r="14">
      <c r="A14" t="s">
        <v>51</v>
      </c>
      <c r="B14" t="s">
        <v>52</v>
      </c>
      <c r="C14" t="s">
        <v>45</v>
      </c>
      <c r="D14" s="9">
        <v>0.008</v>
      </c>
      <c r="E14" s="11">
        <f>D14*$B$2</f>
        <v>0.008</v>
      </c>
      <c r="F14" t="s">
        <v>46</v>
      </c>
      <c r="G14" s="4">
        <f>E14*20</f>
        <v>0.16</v>
      </c>
    </row>
    <row r="15">
      <c r="A15" t="s">
        <v>53</v>
      </c>
      <c r="B15" t="s">
        <v>54</v>
      </c>
      <c r="C15" t="s">
        <v>55</v>
      </c>
      <c r="D15" s="9">
        <v>0.2</v>
      </c>
      <c r="E15" s="11">
        <f>D15*$B$2</f>
        <v>0.2</v>
      </c>
      <c r="F15" t="s">
        <v>46</v>
      </c>
      <c r="G15" s="4">
        <f>E15*13</f>
        <v>2.6</v>
      </c>
    </row>
    <row r="16">
      <c r="A16" t="s">
        <v>56</v>
      </c>
      <c r="B16" t="s">
        <v>57</v>
      </c>
      <c r="C16" t="s">
        <v>55</v>
      </c>
      <c r="D16" s="9">
        <v>0.2</v>
      </c>
      <c r="E16" s="11">
        <f>D16*$B$2</f>
        <v>0.2</v>
      </c>
      <c r="F16" t="s">
        <v>46</v>
      </c>
      <c r="G16" s="4">
        <f>E16*13</f>
        <v>2.6</v>
      </c>
    </row>
    <row r="17">
      <c r="A17" t="s">
        <v>58</v>
      </c>
      <c r="B17" t="s">
        <v>59</v>
      </c>
      <c r="C17" t="s">
        <v>60</v>
      </c>
      <c r="D17" s="9">
        <v>1.5</v>
      </c>
      <c r="E17" s="11">
        <f>D17*$B$2</f>
        <v>1.5</v>
      </c>
      <c r="F17" t="s">
        <v>46</v>
      </c>
      <c r="G17" s="4">
        <f>E17*1.2</f>
        <v>1.8</v>
      </c>
    </row>
    <row r="18">
      <c r="A18" t="s">
        <v>61</v>
      </c>
      <c r="B18" t="s">
        <v>62</v>
      </c>
      <c r="C18" t="s">
        <v>63</v>
      </c>
      <c r="D18" s="9">
        <v>1.5</v>
      </c>
      <c r="E18" s="11">
        <f>D18*$B$2</f>
        <v>1.5</v>
      </c>
      <c r="F18" t="s">
        <v>46</v>
      </c>
      <c r="G18" s="4">
        <f>E18*0.56</f>
        <v>0.84</v>
      </c>
    </row>
    <row r="19">
      <c r="A19" t="s">
        <v>64</v>
      </c>
      <c r="B19" t="s">
        <v>65</v>
      </c>
      <c r="C19" t="s">
        <v>66</v>
      </c>
      <c r="D19" s="9">
        <v>1.5</v>
      </c>
      <c r="E19" s="11">
        <f>D19*$B$2</f>
        <v>1.5</v>
      </c>
      <c r="F19" t="s">
        <v>37</v>
      </c>
      <c r="G19" s="4">
        <f>E19*1.67</f>
        <v>2.505</v>
      </c>
    </row>
    <row r="20">
      <c r="A20" t="s">
        <v>67</v>
      </c>
      <c r="B20" t="s">
        <v>68</v>
      </c>
      <c r="C20" t="s">
        <v>69</v>
      </c>
      <c r="D20" s="9">
        <v>0.25</v>
      </c>
      <c r="E20" s="11">
        <f>D20*$B$2</f>
        <v>0.25</v>
      </c>
      <c r="F20" t="s">
        <v>46</v>
      </c>
      <c r="G20" s="4">
        <f>E20*5.2</f>
        <v>1.3</v>
      </c>
    </row>
    <row r="21">
      <c r="A21" t="s">
        <v>70</v>
      </c>
      <c r="B21" t="s">
        <v>71</v>
      </c>
      <c r="C21" t="s">
        <v>72</v>
      </c>
      <c r="D21" s="9">
        <v>0.39</v>
      </c>
      <c r="E21" s="11">
        <f>D21*$B$2</f>
        <v>0.39</v>
      </c>
      <c r="F21" t="s">
        <v>46</v>
      </c>
      <c r="G21" s="4">
        <f>E21*1.8</f>
        <v>0.702</v>
      </c>
    </row>
    <row r="22">
      <c r="A22" t="s">
        <v>73</v>
      </c>
      <c r="B22" t="s">
        <v>74</v>
      </c>
      <c r="C22" t="s">
        <v>75</v>
      </c>
      <c r="D22" s="9">
        <v>0.25</v>
      </c>
      <c r="E22" s="11">
        <f>D22*$B$2</f>
        <v>0.25</v>
      </c>
      <c r="F22" t="s">
        <v>46</v>
      </c>
      <c r="G22" s="4">
        <f>E22*4.2</f>
        <v>1.05</v>
      </c>
    </row>
    <row r="23">
      <c r="A23" t="s">
        <v>76</v>
      </c>
      <c r="B23" t="s">
        <v>77</v>
      </c>
      <c r="C23" t="s">
        <v>78</v>
      </c>
      <c r="D23" s="9">
        <v>2.5</v>
      </c>
      <c r="E23" s="11">
        <f>D23*$B$2</f>
        <v>2.5</v>
      </c>
      <c r="F23" t="s">
        <v>46</v>
      </c>
      <c r="G23" s="4">
        <f>E23*5.8</f>
        <v>14.5</v>
      </c>
    </row>
    <row r="24">
      <c r="A24" t="s">
        <v>79</v>
      </c>
      <c r="B24" t="s">
        <v>80</v>
      </c>
      <c r="C24" t="s">
        <v>78</v>
      </c>
      <c r="D24" s="9">
        <v>1.5</v>
      </c>
      <c r="E24" s="11">
        <f>D24*$B$2</f>
        <v>1.5</v>
      </c>
      <c r="F24" t="s">
        <v>46</v>
      </c>
      <c r="G24" s="4">
        <f>E24*0.82</f>
        <v>1.23</v>
      </c>
    </row>
    <row r="25">
      <c r="A25"/>
      <c r="B25"/>
      <c r="C25"/>
      <c r="D25"/>
      <c r="E25"/>
      <c r="F25" t="s" s="3">
        <v>81</v>
      </c>
      <c r="G25" s="13">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82</v>
      </c>
      <c r="B1" t="s" s="2">
        <v>83</v>
      </c>
      <c r="C1" t="s" s="2">
        <v>84</v>
      </c>
      <c r="D1" t="s" s="2">
        <v>85</v>
      </c>
      <c r="E1" t="s" s="2">
        <v>29</v>
      </c>
      <c r="F1" t="s" s="2">
        <v>5</v>
      </c>
    </row>
    <row r="2">
      <c r="A2">
        <v>0</v>
      </c>
      <c r="B2" t="s">
        <v>2</v>
      </c>
      <c r="C2" t="s">
        <v>86</v>
      </c>
      <c r="D2" s="11">
        <v>100</v>
      </c>
      <c r="E2" t="s">
        <v>24</v>
      </c>
      <c r="F2" t="s">
        <v>87</v>
      </c>
    </row>
    <row r="3">
      <c r="A3">
        <v>1</v>
      </c>
      <c r="B3" t="s">
        <v>88</v>
      </c>
      <c r="C3" t="s">
        <v>89</v>
      </c>
      <c r="D3" s="11">
        <v>1.5</v>
      </c>
      <c r="E3" t="s">
        <v>46</v>
      </c>
      <c r="F3" t="s">
        <v>60</v>
      </c>
    </row>
    <row r="4">
      <c r="A4">
        <v>1</v>
      </c>
      <c r="B4" t="s">
        <v>90</v>
      </c>
      <c r="C4" t="s">
        <v>89</v>
      </c>
      <c r="D4" s="11">
        <v>1.5</v>
      </c>
      <c r="E4" t="s">
        <v>46</v>
      </c>
      <c r="F4" t="s">
        <v>63</v>
      </c>
    </row>
    <row r="5">
      <c r="A5">
        <v>1</v>
      </c>
      <c r="B5" t="s">
        <v>91</v>
      </c>
      <c r="C5" t="s">
        <v>89</v>
      </c>
      <c r="D5" s="11">
        <v>2.5</v>
      </c>
      <c r="E5" t="s">
        <v>46</v>
      </c>
      <c r="F5" t="s">
        <v>78</v>
      </c>
    </row>
    <row r="6">
      <c r="A6">
        <v>1</v>
      </c>
      <c r="B6" t="s">
        <v>92</v>
      </c>
      <c r="C6" t="s">
        <v>89</v>
      </c>
      <c r="D6" s="11">
        <v>0.25</v>
      </c>
      <c r="E6" t="s">
        <v>46</v>
      </c>
      <c r="F6" t="s">
        <v>75</v>
      </c>
    </row>
    <row r="7">
      <c r="A7">
        <v>1</v>
      </c>
      <c r="B7" t="s">
        <v>93</v>
      </c>
      <c r="C7" t="s">
        <v>89</v>
      </c>
      <c r="D7" s="11">
        <v>0.6</v>
      </c>
      <c r="E7" t="s">
        <v>46</v>
      </c>
      <c r="F7" t="s">
        <v>78</v>
      </c>
    </row>
    <row r="8">
      <c r="A8">
        <v>1</v>
      </c>
      <c r="B8" t="s">
        <v>94</v>
      </c>
      <c r="C8" t="s">
        <v>86</v>
      </c>
      <c r="D8" s="11">
        <v>30</v>
      </c>
      <c r="E8" t="s">
        <v>24</v>
      </c>
      <c r="F8" t="s">
        <v>95</v>
      </c>
    </row>
    <row r="9">
      <c r="A9">
        <v>2</v>
      </c>
      <c r="B9" t="s">
        <v>96</v>
      </c>
      <c r="C9" t="s">
        <v>86</v>
      </c>
      <c r="D9" s="11">
        <v>1.65</v>
      </c>
      <c r="E9" t="s">
        <v>37</v>
      </c>
      <c r="F9" t="s">
        <v>95</v>
      </c>
    </row>
    <row r="10">
      <c r="A10">
        <v>3</v>
      </c>
      <c r="B10" t="s">
        <v>97</v>
      </c>
      <c r="C10" t="s">
        <v>89</v>
      </c>
      <c r="D10" s="11">
        <v>30</v>
      </c>
      <c r="E10" t="s">
        <v>24</v>
      </c>
      <c r="F10" t="s">
        <v>33</v>
      </c>
    </row>
    <row r="11">
      <c r="A11">
        <v>1</v>
      </c>
      <c r="B11" t="s">
        <v>98</v>
      </c>
      <c r="C11" t="s">
        <v>89</v>
      </c>
      <c r="D11" s="11">
        <v>1.5</v>
      </c>
      <c r="E11" t="s">
        <v>37</v>
      </c>
      <c r="F11" t="s">
        <v>66</v>
      </c>
    </row>
    <row r="12">
      <c r="A12">
        <v>1</v>
      </c>
      <c r="B12" t="s">
        <v>99</v>
      </c>
      <c r="C12" t="s">
        <v>89</v>
      </c>
      <c r="D12" s="11">
        <v>0.008</v>
      </c>
      <c r="E12" t="s">
        <v>46</v>
      </c>
      <c r="F12" t="s">
        <v>45</v>
      </c>
    </row>
    <row r="13">
      <c r="A13">
        <v>1</v>
      </c>
      <c r="B13" t="s">
        <v>100</v>
      </c>
      <c r="C13" t="s">
        <v>89</v>
      </c>
      <c r="D13" s="11">
        <v>0.04</v>
      </c>
      <c r="E13" t="s">
        <v>46</v>
      </c>
      <c r="F13" t="s">
        <v>45</v>
      </c>
    </row>
    <row r="14">
      <c r="A14">
        <v>1</v>
      </c>
      <c r="B14" t="s">
        <v>101</v>
      </c>
      <c r="C14" t="s">
        <v>89</v>
      </c>
      <c r="D14" s="11">
        <v>0.008</v>
      </c>
      <c r="E14" t="s">
        <v>46</v>
      </c>
      <c r="F14" t="s">
        <v>45</v>
      </c>
    </row>
    <row r="15">
      <c r="A15">
        <v>1</v>
      </c>
      <c r="B15" t="s">
        <v>102</v>
      </c>
      <c r="C15" t="s">
        <v>89</v>
      </c>
      <c r="D15" s="11">
        <v>0.008</v>
      </c>
      <c r="E15" t="s">
        <v>46</v>
      </c>
      <c r="F15" t="s">
        <v>45</v>
      </c>
    </row>
    <row r="16">
      <c r="A16">
        <v>1</v>
      </c>
      <c r="B16" t="s">
        <v>103</v>
      </c>
      <c r="C16" t="s">
        <v>89</v>
      </c>
      <c r="D16" s="11">
        <v>0.1</v>
      </c>
      <c r="E16" t="s">
        <v>37</v>
      </c>
      <c r="F16" t="s">
        <v>40</v>
      </c>
    </row>
    <row r="17">
      <c r="A17">
        <v>1</v>
      </c>
      <c r="B17" t="s">
        <v>104</v>
      </c>
      <c r="C17" t="s">
        <v>89</v>
      </c>
      <c r="D17" s="11">
        <v>0.2</v>
      </c>
      <c r="E17" t="s">
        <v>46</v>
      </c>
      <c r="F17" t="s">
        <v>55</v>
      </c>
    </row>
    <row r="18">
      <c r="A18">
        <v>1</v>
      </c>
      <c r="B18" t="s">
        <v>105</v>
      </c>
      <c r="C18" t="s">
        <v>89</v>
      </c>
      <c r="D18" s="11">
        <v>0.2</v>
      </c>
      <c r="E18" t="s">
        <v>46</v>
      </c>
      <c r="F18" t="s">
        <v>55</v>
      </c>
    </row>
    <row r="19">
      <c r="A19">
        <v>1</v>
      </c>
      <c r="B19" t="s">
        <v>106</v>
      </c>
      <c r="C19" t="s">
        <v>89</v>
      </c>
      <c r="D19" s="11">
        <v>0.39</v>
      </c>
      <c r="E19" t="s">
        <v>46</v>
      </c>
      <c r="F19" t="s">
        <v>72</v>
      </c>
    </row>
    <row r="20">
      <c r="A20">
        <v>1</v>
      </c>
      <c r="B20" t="s">
        <v>107</v>
      </c>
      <c r="C20" t="s">
        <v>89</v>
      </c>
      <c r="D20" s="11">
        <v>0.25</v>
      </c>
      <c r="E20" t="s">
        <v>46</v>
      </c>
      <c r="F20" t="s">
        <v>69</v>
      </c>
    </row>
    <row r="21">
      <c r="A21">
        <v>1</v>
      </c>
      <c r="B21" t="s">
        <v>108</v>
      </c>
      <c r="C21" t="s">
        <v>86</v>
      </c>
      <c r="D21" s="11">
        <v>90</v>
      </c>
      <c r="E21" t="s">
        <v>24</v>
      </c>
      <c r="F21" t="s">
        <v>109</v>
      </c>
    </row>
    <row r="22">
      <c r="A22">
        <v>2</v>
      </c>
      <c r="B22" t="s">
        <v>110</v>
      </c>
      <c r="C22" t="s">
        <v>89</v>
      </c>
      <c r="D22" s="11">
        <v>0.9</v>
      </c>
      <c r="E22" t="s">
        <v>46</v>
      </c>
      <c r="F22" t="s">
        <v>78</v>
      </c>
    </row>
    <row r="23">
      <c r="A23">
        <v>2</v>
      </c>
      <c r="B23" t="s">
        <v>111</v>
      </c>
      <c r="C23" t="s">
        <v>89</v>
      </c>
      <c r="D23" s="11">
        <v>0.09</v>
      </c>
      <c r="E23" t="s">
        <v>37</v>
      </c>
      <c r="F23" t="s">
        <v>40</v>
      </c>
    </row>
    <row r="24">
      <c r="A24">
        <v>2</v>
      </c>
      <c r="B24" t="s">
        <v>112</v>
      </c>
      <c r="C24" t="s">
        <v>89</v>
      </c>
      <c r="D24" s="11">
        <v>0.225</v>
      </c>
      <c r="E24" t="s">
        <v>37</v>
      </c>
      <c r="F24"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113</v>
      </c>
      <c r="B1" t="s" s="2">
        <v>114</v>
      </c>
      <c r="C1" t="s" s="2">
        <v>115</v>
      </c>
      <c r="D1" t="s" s="2">
        <v>116</v>
      </c>
      <c r="E1" t="s" s="2">
        <v>117</v>
      </c>
      <c r="F1" t="s" s="2">
        <v>118</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Faire fondre les 250 g de beurre ; badigeonner 2 bacs GN 1/1 H 65 ou 8 moules à cake de 181 × 80 × 70 mm ; chemiser éventuellement de papier sulfurisé ; réserver au froid. Tamiser ensemble les farines et la levure. Tailler les écorces confites en grosse julienne. Râper la peau des citrons.</t>
        </is>
      </c>
      <c r="E3" t="s" s="14"/>
      <c r="F3"/>
    </row>
    <row r="4">
      <c r="A4" t="s">
        <v>2</v>
      </c>
      <c r="B4">
        <v>3</v>
      </c>
      <c r="C4"/>
      <c r="D4" t="inlineStr" s="14">
        <is>
          <t>Confectionner la pâte — Faire fondre le miel et le porter à ébullition ; laisser tiédir. Disposer la farine et la levure en fontaine dans la cuve ; verser le miel au centre et mélanger à la feuille en première vitesse. Ajouter le sucre et les œufs. Incorporer une partie du lait pour une pâte compacte sans grumeaux, puis le reste pour la détendre. Corner. Ajouter les épices, les zestes et les écorces ; mélanger jusqu'à une pâte lisse.</t>
        </is>
      </c>
      <c r="E4" t="s" s="14"/>
      <c r="F4"/>
    </row>
    <row r="5">
      <c r="A5" t="s">
        <v>2</v>
      </c>
      <c r="B5">
        <v>4</v>
      </c>
      <c r="C5"/>
      <c r="D5" t="s" s="14">
        <v>119</v>
      </c>
      <c r="E5" t="s" s="14"/>
      <c r="F5"/>
    </row>
    <row r="6">
      <c r="A6" t="s">
        <v>2</v>
      </c>
      <c r="B6">
        <v>5</v>
      </c>
      <c r="C6"/>
      <c r="D6" t="s" s="14">
        <v>120</v>
      </c>
      <c r="E6" t="s" s="14"/>
      <c r="F6"/>
    </row>
    <row r="7">
      <c r="A7" t="s">
        <v>2</v>
      </c>
      <c r="B7">
        <v>6</v>
      </c>
      <c r="C7"/>
      <c r="D7" t="s" s="14">
        <v>121</v>
      </c>
      <c r="E7" t="s" s="14"/>
      <c r="F7"/>
    </row>
    <row r="8">
      <c r="A8" t="s">
        <v>2</v>
      </c>
      <c r="B8">
        <v>7</v>
      </c>
      <c r="C8"/>
      <c r="D8" t="s" s="14">
        <v>122</v>
      </c>
      <c r="E8" t="s" s="14"/>
      <c r="F8"/>
    </row>
    <row r="9">
      <c r="A9" t="s">
        <v>123</v>
      </c>
      <c r="B9">
        <v>1</v>
      </c>
      <c r="C9"/>
      <c r="D9" t="s" s="14">
        <v>124</v>
      </c>
      <c r="E9" t="s" s="14"/>
      <c r="F9"/>
    </row>
    <row r="10">
      <c r="A10" t="s">
        <v>123</v>
      </c>
      <c r="B10">
        <v>2</v>
      </c>
      <c r="C10"/>
      <c r="D10" t="s" s="14">
        <v>125</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126</v>
      </c>
      <c r="B1"/>
      <c r="C1"/>
      <c r="D1"/>
    </row>
    <row r="2">
      <c r="A2" t="str" s="15">
        <f>"GRO_CDC_241 · GRO.DESSERTS · référence : "&amp;Besoins!B3&amp;" "&amp;Besoins!C3&amp;" · multiplicateur réglable sur la feuille ""Besoins"""</f>
        <v>GRO_CDC_241 · GRO.DESSERTS · référence : 100 pc · multiplicateur réglable sur la feuille </v>
      </c>
      <c r="B2"/>
      <c r="C2"/>
      <c r="D2"/>
    </row>
    <row r="3">
      <c r="A3"/>
      <c r="B3"/>
      <c r="C3"/>
      <c r="D3"/>
    </row>
    <row r="4">
      <c r="A4" t="s" s="16">
        <v>127</v>
      </c>
      <c r="B4"/>
      <c r="C4"/>
      <c r="D4"/>
    </row>
    <row r="5">
      <c r="A5" t="s" s="17">
        <v>128</v>
      </c>
      <c r="B5" t="str" s="14">
        <f>Procedure!D2</f>
        <v>Mise en place du poste de travail — Vérifier les D.L.C., peser les denrées, sélectionner le matériel nécessaire. Laver et désinfecter le matériel et le poste de travail en suivant les protocoles.</v>
      </c>
      <c r="C5"/>
      <c r="D5"/>
    </row>
    <row r="6">
      <c r="A6" t="s" s="17">
        <v>129</v>
      </c>
      <c r="B6" t="str" s="14">
        <f>Procedure!D3</f>
        <v>Préparations préliminaires — Faire fondre les 250 g de beurre ; badigeonner 2 bacs GN 1/1 H 65 ou 8 moules à cake de 181 × 80 × 70 mm ; chemiser éventuellement de papier sulfurisé ; réserver au froid. Tamiser ensemble les farines et la levure. Tailler les écorces confites en grosse julienne. Râper la peau des citrons.</v>
      </c>
      <c r="C6"/>
      <c r="D6"/>
    </row>
    <row r="7">
      <c r="A7"/>
      <c r="B7" t="str">
        <f>Besoins!B17</f>
        <v>Farine de seigle T130</v>
      </c>
      <c r="C7" s="11">
        <f>Besoins!E17</f>
        <v>1.5</v>
      </c>
      <c r="D7" t="str">
        <f>Besoins!F17</f>
        <v>kg</v>
      </c>
    </row>
    <row r="8">
      <c r="A8"/>
      <c r="B8" t="str">
        <f>Besoins!B18</f>
        <v>Farine de blé T55</v>
      </c>
      <c r="C8" s="11">
        <f>Besoins!E18</f>
        <v>1.5</v>
      </c>
      <c r="D8" t="str">
        <f>Besoins!F18</f>
        <v>kg</v>
      </c>
    </row>
    <row r="9">
      <c r="A9"/>
      <c r="B9" t="str">
        <f>Besoins!B22</f>
        <v>Levure chimique (poudre à lever)</v>
      </c>
      <c r="C9" s="11">
        <f>Besoins!E22</f>
        <v>0.25</v>
      </c>
      <c r="D9" t="str">
        <f>Besoins!F22</f>
        <v>kg</v>
      </c>
    </row>
    <row r="10">
      <c r="A10"/>
      <c r="B10" t="str">
        <f>Besoins!B15</f>
        <v>Écorces d'orange confites</v>
      </c>
      <c r="C10" s="11">
        <f>Besoins!E15</f>
        <v>0.2</v>
      </c>
      <c r="D10" t="str">
        <f>Besoins!F15</f>
        <v>kg</v>
      </c>
    </row>
    <row r="11">
      <c r="A11"/>
      <c r="B11" t="str">
        <f>Besoins!B16</f>
        <v>Écorces de citron confites</v>
      </c>
      <c r="C11" s="11">
        <f>Besoins!E16</f>
        <v>0.2</v>
      </c>
      <c r="D11" t="str">
        <f>Besoins!F16</f>
        <v>kg</v>
      </c>
    </row>
    <row r="12">
      <c r="A12"/>
      <c r="B12" t="str">
        <f>Besoins!B21</f>
        <v>CITRON Espagne cat.I 4(58-67mm)</v>
      </c>
      <c r="C12" s="11">
        <f>Besoins!E21</f>
        <v>0.39</v>
      </c>
      <c r="D12" t="str">
        <f>Besoins!F21</f>
        <v>kg</v>
      </c>
    </row>
    <row r="13">
      <c r="A13"/>
      <c r="B13" t="str">
        <f>Besoins!B20</f>
        <v>Beurre doux 82% MG plaquette</v>
      </c>
      <c r="C13" s="11">
        <f>Besoins!E20</f>
        <v>0.25</v>
      </c>
      <c r="D13" t="str">
        <f>Besoins!F20</f>
        <v>kg</v>
      </c>
    </row>
    <row r="14">
      <c r="A14" t="s" s="17">
        <v>130</v>
      </c>
      <c r="B14" t="str" s="14">
        <f>Procedure!D4</f>
        <v>Confectionner la pâte — Faire fondre le miel et le porter à ébullition ; laisser tiédir. Disposer la farine et la levure en fontaine dans la cuve ; verser le miel au centre et mélanger à la feuille en première vitesse. Ajouter le sucre et les œufs. Incorporer une partie du lait pour une pâte compacte sans grumeaux, puis le reste pour la détendre. Corner. Ajouter les épices, les zestes et les écorces ; mélanger jusqu'à une pâte lisse.</v>
      </c>
      <c r="C14"/>
      <c r="D14"/>
    </row>
    <row r="15">
      <c r="A15"/>
      <c r="B15" t="str">
        <f>Besoins!B23</f>
        <v>Miel toutes fleurs vrac</v>
      </c>
      <c r="C15" s="11">
        <f>Besoins!E23</f>
        <v>2.5</v>
      </c>
      <c r="D15" t="str">
        <f>Besoins!F23</f>
        <v>kg</v>
      </c>
    </row>
    <row r="16">
      <c r="A16"/>
      <c r="B16" t="s">
        <v>131</v>
      </c>
      <c r="C16" s="11">
        <f>'Besoins'!$B$2*0.6</f>
        <v>0.6</v>
      </c>
      <c r="D16" t="s">
        <v>46</v>
      </c>
    </row>
    <row r="17">
      <c r="A17"/>
      <c r="B17" t="s">
        <v>132</v>
      </c>
      <c r="C17" s="11">
        <f>'Besoins'!$B$2*30</f>
        <v>30</v>
      </c>
      <c r="D17" t="s">
        <v>24</v>
      </c>
    </row>
    <row r="18">
      <c r="A18"/>
      <c r="B18" t="str">
        <f>Besoins!B19</f>
        <v>LAIT UHT demi écrémé France outre 10 litres</v>
      </c>
      <c r="C18" s="11">
        <f>Besoins!E19</f>
        <v>1.5</v>
      </c>
      <c r="D18" t="str">
        <f>Besoins!F19</f>
        <v>lt</v>
      </c>
    </row>
    <row r="19">
      <c r="A19"/>
      <c r="B19" t="str">
        <f>Besoins!B13</f>
        <v>Gingembre moulu</v>
      </c>
      <c r="C19" s="11">
        <f>Besoins!E13</f>
        <v>0.008</v>
      </c>
      <c r="D19" t="str">
        <f>Besoins!F13</f>
        <v>kg</v>
      </c>
    </row>
    <row r="20">
      <c r="A20"/>
      <c r="B20" t="str">
        <f>Besoins!B12</f>
        <v>Cannelle en poudre</v>
      </c>
      <c r="C20" s="11">
        <f>Besoins!E12</f>
        <v>0.04</v>
      </c>
      <c r="D20" t="str">
        <f>Besoins!F12</f>
        <v>kg</v>
      </c>
    </row>
    <row r="21">
      <c r="A21"/>
      <c r="B21" t="str">
        <f>Besoins!B14</f>
        <v>Noix de muscade moulue</v>
      </c>
      <c r="C21" s="11">
        <f>Besoins!E14</f>
        <v>0.008</v>
      </c>
      <c r="D21" t="str">
        <f>Besoins!F14</f>
        <v>kg</v>
      </c>
    </row>
    <row r="22">
      <c r="A22"/>
      <c r="B22" t="str">
        <f>Besoins!B11</f>
        <v>Anis en poudre</v>
      </c>
      <c r="C22" s="11">
        <f>Besoins!E11</f>
        <v>0.008</v>
      </c>
      <c r="D22" t="str">
        <f>Besoins!F11</f>
        <v>kg</v>
      </c>
    </row>
    <row r="23">
      <c r="A23"/>
      <c r="B23" t="str">
        <f>Besoins!B9</f>
        <v>Extrait de vanille alcoolisé</v>
      </c>
      <c r="C23" s="11">
        <f>Besoins!E9</f>
        <v>0.1</v>
      </c>
      <c r="D23" t="str">
        <f>Besoins!F9</f>
        <v>lt</v>
      </c>
    </row>
    <row r="24">
      <c r="A24" t="s" s="17">
        <v>133</v>
      </c>
      <c r="B24" t="str" s="14">
        <f>Procedure!D5</f>
        <v>Garnir les moules — Garnir aux 3/4 et égaliser à la corne.</v>
      </c>
      <c r="C24"/>
      <c r="D24"/>
    </row>
    <row r="25">
      <c r="A25" t="s" s="17">
        <v>134</v>
      </c>
      <c r="B25" t="str" s="14">
        <f>Procedure!D6</f>
        <v>Cuire — Préchauffer en chaleur sèche à + 140 / 150 °C. Enfourner aussitôt ; cuire 60 minutes environ. Contrôler par sondage.</v>
      </c>
      <c r="C25"/>
      <c r="D25"/>
    </row>
    <row r="26">
      <c r="A26" t="s" s="17">
        <v>135</v>
      </c>
      <c r="B26" t="str" s="14">
        <f>Procedure!D7</f>
        <v>Glacer — Faire tiédir le sirop de glaçage (Fiche 229C). Démouler les pains d'épices sur grilles et les glacer au pinceau dès la sortie du four.</v>
      </c>
      <c r="C26"/>
      <c r="D26"/>
    </row>
    <row r="27">
      <c r="A27"/>
      <c r="B27" t="s">
        <v>136</v>
      </c>
      <c r="C27" s="11">
        <f>'Besoins'!$B$2*90</f>
        <v>90</v>
      </c>
      <c r="D27" t="s">
        <v>24</v>
      </c>
    </row>
    <row r="28">
      <c r="A28" t="s" s="17">
        <v>137</v>
      </c>
      <c r="B28" t="str" s="14">
        <f>Procedure!D8</f>
        <v>Dresser et servir — Détailler en tranches ; servir avec des crèmes diverses.</v>
      </c>
      <c r="C28"/>
      <c r="D28"/>
    </row>
    <row r="29">
      <c r="A29"/>
      <c r="B29"/>
      <c r="C29"/>
      <c r="D29"/>
    </row>
    <row r="30">
      <c r="A30" t="s" s="16">
        <v>138</v>
      </c>
      <c r="B30"/>
      <c r="C30"/>
      <c r="D30"/>
    </row>
    <row r="31">
      <c r="A31" t="s" s="17">
        <v>128</v>
      </c>
      <c r="B31" t="str" s="14">
        <f>Procedure!D9</f>
        <v>Cuire le sirop — Dans une russe, mettre l'eau en premier, puis le sucre. Délayer avant cuisson. Porter à ébullition. Vanner avec une spatule. Écumer la surface.</v>
      </c>
      <c r="C31"/>
      <c r="D31"/>
    </row>
    <row r="32">
      <c r="A32"/>
      <c r="B32" t="s">
        <v>131</v>
      </c>
      <c r="C32" s="11">
        <f>'Besoins'!$B$2*0.9</f>
        <v>0.9</v>
      </c>
      <c r="D32" t="s">
        <v>46</v>
      </c>
    </row>
    <row r="33">
      <c r="A33"/>
      <c r="B33" t="str">
        <f>Besoins!B8</f>
        <v>Eau (robinet - moy. France 2026)</v>
      </c>
      <c r="C33" s="11">
        <f>Besoins!E8</f>
        <v>0.225</v>
      </c>
      <c r="D33" t="str">
        <f>Besoins!F8</f>
        <v>lt</v>
      </c>
    </row>
    <row r="34">
      <c r="A34" t="s" s="17">
        <v>129</v>
      </c>
      <c r="B34" t="str" s="14">
        <f>Procedure!D10</f>
        <v>Ajouter le rhum — Ajouter le rhum dans le sirop refroidi. Sert à glacer certaines pièces à la sortie du four (brioches, croissants, galettes, etc.).</v>
      </c>
      <c r="C34"/>
      <c r="D34"/>
    </row>
    <row r="35">
      <c r="A35"/>
      <c r="B35" t="str">
        <f>Besoins!B10</f>
        <v>Rhum ambré de cuisine (baba)</v>
      </c>
      <c r="C35" s="11">
        <f>Besoins!E10</f>
        <v>0.09</v>
      </c>
      <c r="D35" t="str">
        <f>Besoins!F10</f>
        <v>lt</v>
      </c>
    </row>
    <row r="36">
      <c r="A36"/>
      <c r="B36"/>
      <c r="C36"/>
      <c r="D36"/>
    </row>
    <row r="37">
      <c r="A37" t="s" s="18">
        <v>21</v>
      </c>
      <c r="B37"/>
      <c r="C37"/>
      <c r="D37"/>
    </row>
  </sheetData>
  <sheetProtection sheet="1" formatRows="0" formatColumns="0"/>
  <mergeCells count="14">
    <mergeCell ref="A1:D1"/>
    <mergeCell ref="A2:D2"/>
    <mergeCell ref="A4:D4"/>
    <mergeCell ref="B5:D5"/>
    <mergeCell ref="B6:D6"/>
    <mergeCell ref="B14:D14"/>
    <mergeCell ref="B24:D24"/>
    <mergeCell ref="B25:D25"/>
    <mergeCell ref="B26:D26"/>
    <mergeCell ref="B28:D28"/>
    <mergeCell ref="A30:D30"/>
    <mergeCell ref="B31:D31"/>
    <mergeCell ref="B34:D34"/>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2026-09-28T13:41:16Z</dcterms:created>
  <dc:title>PAIN D'ÉPICES</dc:title>
  <dc:subject/>
  <dc:creator>CUIS.web</dc:creator>
  <cp:lastModifiedBy/>
  <cp:keywords/>
  <dc:description>Export automatique — moteur récursif d'origine : Bernard Vandendaele</dc:description>
  <cp:category/>
  <dc:language>en-US</dc:language>
  <dcterms:modified xsi:type="dcterms:W3CDTF">2026-09-28T13:41:16Z</dcterms:modified>
  <cp:revision>1</cp:revision>
</cp:coreProperties>
</file>