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<sst xmlns="http://schemas.openxmlformats.org/spreadsheetml/2006/main" count="101" uniqueCount="101">
  <si>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</si>
  <si>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</si>
  <si>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</si>
  <si>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</si>
  <si>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</si>
  <si>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</si>
  <si>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</si>
  <si>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</si>
  <si>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</si>
  <si>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</si>
  <si>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</si>
  <si>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</si>
  <si>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</si>
  <si>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</si>
  <si>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</si>
  <si>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</si>
  <si>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</si>
  <si>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</si>
  <si>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</si>
  <si>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</si>
  <si>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</si>
  <si>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</si>
  <si>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</si>
  <si>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</si>
  <si>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</si>
  <si>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</si>
  <si>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</si>
  <si>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</si>
  <si>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</si>
  <si>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</si>
  <si>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</si>
  <si>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</si>
  <si>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</si>
  <si>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</si>
  <si>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</si>
  <si>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</si>
  <si>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</si>
  <si>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</si>
  <si>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</si>
  <si>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</si>
  <si>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</si>
  <si>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</si>
  <si>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</si>
  <si>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</si>
  <si>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</si>
  <si>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</si>
  <si>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</si>
  <si>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</si>
  <si>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</si>
  <si>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</si>
  <si>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</si>
  <si>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</si>
  <si>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Recette</t>
  </si>
  <si>
    <t>#</t>
  </si>
  <si>
    <t>Verbe</t>
  </si>
  <si>
    <t>Étape</t>
  </si>
  <si>
    <t>Précision technique</t>
  </si>
  <si>
    <t>Durée</t>
  </si>
  <si>
    <t>RIZ À LA TOMATE (FOUR)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</si>
  <si>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</si>
  <si>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</si>
  <si>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</si>
  <si>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</si>
  <si>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</si>
  <si>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</si>
  <si>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</si>
  <si>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</si>
  <si>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</si>
  <si>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</si>
  <si>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</si>
  <si>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long étuvé</t>
  </si>
  <si>
    <t>matiere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</si>
  <si>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</si>
  <si>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</si>
  <si>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</si>
  <si>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</si>
  <si>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</si>
  <si>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</si>
  <si>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 (conv.)</t>
  </si>
  <si>
    <t>conversion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</si>
  <si>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</si>
  <si>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</si>
  <si>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</si>
  <si>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</si>
  <si>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</si>
  <si>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</si>
  <si>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</si>
  <si>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</si>
  <si>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Fiche technique — RIZ À LA TOMATE (FOUR)</t>
  </si>
  <si>
    <t>RIZ À LA TOMATE (FOUR)  GRO_CDC_193B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</si>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</sst>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10.3425</v>
      </c>
      <c r="E7" s="6">
        <f>D7*$B$2</f>
        <v>10.3425</v>
      </c>
      <c r="F7" t="s">
        <v>15</v>
      </c>
      <c r="G7" s="8">
        <f>E7*0.0043</f>
        <v>0.044473</v>
      </c>
    </row>
    <row r="8">
      <c r="A8" t="s">
        <v>16</v>
      </c>
      <c r="B8" t="s">
        <v>17</v>
      </c>
      <c r="C8" t="s">
        <v>18</v>
      </c>
      <c r="D8" s="4">
        <v>1.4</v>
      </c>
      <c r="E8" s="6">
        <f>D8*$B$2</f>
        <v>1.4</v>
      </c>
      <c r="F8" t="s">
        <v>3</v>
      </c>
      <c r="G8" s="8">
        <f>E8*12.6</f>
        <v>17.64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8">
        <f>E9*9.8</f>
        <v>0.0098</v>
      </c>
    </row>
    <row r="10">
      <c r="A10" t="s">
        <v>23</v>
      </c>
      <c r="B10" t="s">
        <v>24</v>
      </c>
      <c r="C10" t="s">
        <v>21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25</v>
      </c>
      <c r="B11" t="s">
        <v>26</v>
      </c>
      <c r="C11" t="s">
        <v>27</v>
      </c>
      <c r="D11" s="4">
        <v>0.014</v>
      </c>
      <c r="E11" s="6">
        <f>D11*$B$2</f>
        <v>0.014</v>
      </c>
      <c r="F11" t="s">
        <v>22</v>
      </c>
      <c r="G11" s="8">
        <f>E11*9.5</f>
        <v>0.133</v>
      </c>
    </row>
    <row r="12">
      <c r="A12" t="s">
        <v>28</v>
      </c>
      <c r="B12" t="s">
        <v>29</v>
      </c>
      <c r="C12" t="s">
        <v>30</v>
      </c>
      <c r="D12" s="4">
        <v>0.1575</v>
      </c>
      <c r="E12" s="6">
        <f>D12*$B$2</f>
        <v>0.1575</v>
      </c>
      <c r="F12" t="s">
        <v>22</v>
      </c>
      <c r="G12" s="8">
        <f>E12*25.01</f>
        <v>3.939075</v>
      </c>
    </row>
    <row r="13">
      <c r="A13" t="s">
        <v>31</v>
      </c>
      <c r="B13" t="s">
        <v>32</v>
      </c>
      <c r="C13" t="s">
        <v>33</v>
      </c>
      <c r="D13" s="4">
        <v>0.7</v>
      </c>
      <c r="E13" s="6">
        <f>D13*$B$2</f>
        <v>0.7</v>
      </c>
      <c r="F13" t="s">
        <v>15</v>
      </c>
      <c r="G13" s="8">
        <f>E13*1.05</f>
        <v>0.735</v>
      </c>
    </row>
    <row r="14">
      <c r="A14" t="s">
        <v>34</v>
      </c>
      <c r="B14" t="s">
        <v>35</v>
      </c>
      <c r="C14" t="s">
        <v>36</v>
      </c>
      <c r="D14" s="4">
        <v>1.166667</v>
      </c>
      <c r="E14" s="6">
        <f>D14*$B$2</f>
        <v>1.166667</v>
      </c>
      <c r="F14" t="s">
        <v>37</v>
      </c>
      <c r="G14" s="8">
        <f>E14*0.4999998571</f>
        <v>0.583333</v>
      </c>
    </row>
    <row r="15">
      <c r="A15" t="s">
        <v>38</v>
      </c>
      <c r="B15" t="s">
        <v>39</v>
      </c>
      <c r="C15" t="s">
        <v>40</v>
      </c>
      <c r="D15" s="4">
        <v>7</v>
      </c>
      <c r="E15" s="6">
        <f>D15*$B$2</f>
        <v>7</v>
      </c>
      <c r="F15" t="s">
        <v>22</v>
      </c>
      <c r="G15" s="8">
        <f>E15*1.4</f>
        <v>9.8</v>
      </c>
    </row>
    <row r="16">
      <c r="A16" t="s">
        <v>41</v>
      </c>
      <c r="B16" t="s">
        <v>42</v>
      </c>
      <c r="C16" t="s">
        <v>43</v>
      </c>
      <c r="D16" s="4">
        <v>0.042</v>
      </c>
      <c r="E16" s="6">
        <f>D16*$B$2</f>
        <v>0.042</v>
      </c>
      <c r="F16" t="s">
        <v>22</v>
      </c>
      <c r="G16" s="8">
        <f>E16*0.35</f>
        <v>0.0147</v>
      </c>
    </row>
    <row r="17">
      <c r="A17" t="s">
        <v>44</v>
      </c>
      <c r="B17" t="s">
        <v>45</v>
      </c>
      <c r="C17" t="s">
        <v>46</v>
      </c>
      <c r="D17" s="4">
        <v>0.07</v>
      </c>
      <c r="E17" s="6">
        <f>D17*$B$2</f>
        <v>0.07</v>
      </c>
      <c r="F17" t="s">
        <v>22</v>
      </c>
      <c r="G17" s="8">
        <f>E17*9.26</f>
        <v>0.6482</v>
      </c>
    </row>
    <row r="18">
      <c r="A18" t="s">
        <v>47</v>
      </c>
      <c r="B18" t="s">
        <v>48</v>
      </c>
      <c r="C18" t="s">
        <v>46</v>
      </c>
      <c r="D18" s="4">
        <v>2.8</v>
      </c>
      <c r="E18" s="6">
        <f>D18*$B$2</f>
        <v>2.8</v>
      </c>
      <c r="F18" t="s">
        <v>22</v>
      </c>
      <c r="G18" s="8">
        <f>E18*3.89</f>
        <v>10.892</v>
      </c>
    </row>
    <row r="19">
      <c r="A19" t="s">
        <v>49</v>
      </c>
      <c r="B19" t="s">
        <v>50</v>
      </c>
      <c r="C19" t="s">
        <v>46</v>
      </c>
      <c r="D19" s="4">
        <v>3.5</v>
      </c>
      <c r="E19" s="6">
        <f>D19*$B$2</f>
        <v>3.5</v>
      </c>
      <c r="F19" t="s">
        <v>22</v>
      </c>
      <c r="G19" s="8">
        <f>E19*2.92</f>
        <v>10.22</v>
      </c>
    </row>
    <row r="20">
      <c r="A20"/>
      <c r="B20"/>
      <c r="C20"/>
      <c r="D20"/>
      <c r="E20"/>
      <c r="F20" t="s" s="9">
        <v>51</v>
      </c>
      <c r="G20" s="10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58</v>
      </c>
      <c r="B3">
        <v>2</v>
      </c>
      <c r="C3"/>
      <c r="D3" t="inlineStr" s="11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1"/>
      <c r="F3"/>
    </row>
    <row r="4">
      <c r="A4" t="s">
        <v>58</v>
      </c>
      <c r="B4">
        <v>3</v>
      </c>
      <c r="C4"/>
      <c r="D4" t="inlineStr" s="11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E4" t="s" s="11"/>
      <c r="F4"/>
    </row>
    <row r="5">
      <c r="A5" t="s">
        <v>58</v>
      </c>
      <c r="B5">
        <v>4</v>
      </c>
      <c r="C5"/>
      <c r="D5" t="s" s="11">
        <v>59</v>
      </c>
      <c r="E5" t="s" s="11"/>
      <c r="F5"/>
    </row>
    <row r="6">
      <c r="A6" t="s">
        <v>60</v>
      </c>
      <c r="B6"/>
      <c r="C6"/>
      <c r="D6" t="inlineStr" s="11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61</v>
      </c>
      <c r="B7"/>
      <c r="C7"/>
      <c r="D7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62</v>
      </c>
      <c r="B8">
        <v>1</v>
      </c>
      <c r="C8" t="s">
        <v>63</v>
      </c>
      <c r="D8" t="s" s="11">
        <v>64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58</v>
      </c>
      <c r="C2" t="s">
        <v>69</v>
      </c>
      <c r="D2" s="6">
        <f>'Besoins'!$B$2*100</f>
        <v>100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'Besoins'!$B$2*7</f>
        <v>7</v>
      </c>
      <c r="E3" t="s">
        <v>22</v>
      </c>
    </row>
    <row r="4">
      <c r="A4">
        <v>1</v>
      </c>
      <c r="B4" t="s">
        <v>72</v>
      </c>
      <c r="C4" t="s">
        <v>69</v>
      </c>
      <c r="D4" s="6">
        <f>'Besoins'!$B$2*1.4</f>
        <v>1.4</v>
      </c>
      <c r="E4" t="s">
        <v>3</v>
      </c>
    </row>
    <row r="5">
      <c r="A5">
        <v>2</v>
      </c>
      <c r="B5" t="s">
        <v>73</v>
      </c>
      <c r="C5" t="s">
        <v>69</v>
      </c>
      <c r="D5" s="6">
        <f>'Besoins'!$B$2*1.232</f>
        <v>1.232</v>
      </c>
      <c r="E5" t="s">
        <v>22</v>
      </c>
    </row>
    <row r="6">
      <c r="A6">
        <v>3</v>
      </c>
      <c r="B6" t="s">
        <v>74</v>
      </c>
      <c r="C6" t="s">
        <v>71</v>
      </c>
      <c r="D6" s="6">
        <f>'Besoins'!$B$2*1.4</f>
        <v>1.4</v>
      </c>
      <c r="E6" t="s">
        <v>3</v>
      </c>
    </row>
    <row r="7">
      <c r="A7">
        <v>1</v>
      </c>
      <c r="B7" t="s">
        <v>75</v>
      </c>
      <c r="C7" t="s">
        <v>71</v>
      </c>
      <c r="D7" s="6">
        <f>'Besoins'!$B$2*3.5</f>
        <v>3.5</v>
      </c>
      <c r="E7" t="s">
        <v>22</v>
      </c>
    </row>
    <row r="8">
      <c r="A8">
        <v>1</v>
      </c>
      <c r="B8" t="s">
        <v>76</v>
      </c>
      <c r="C8" t="s">
        <v>71</v>
      </c>
      <c r="D8" s="6">
        <f>'Besoins'!$B$2*2.8</f>
        <v>2.8</v>
      </c>
      <c r="E8" t="s">
        <v>22</v>
      </c>
    </row>
    <row r="9">
      <c r="A9">
        <v>1</v>
      </c>
      <c r="B9" t="s">
        <v>77</v>
      </c>
      <c r="C9" t="s">
        <v>71</v>
      </c>
      <c r="D9" s="6">
        <f>'Besoins'!$B$2*0.07</f>
        <v>0.07</v>
      </c>
      <c r="E9" t="s">
        <v>22</v>
      </c>
    </row>
    <row r="10">
      <c r="A10">
        <v>1</v>
      </c>
      <c r="B10" t="s">
        <v>78</v>
      </c>
      <c r="C10" t="s">
        <v>79</v>
      </c>
      <c r="D10" s="6">
        <f>'Besoins'!$B$2*0.035</f>
        <v>0.035</v>
      </c>
      <c r="E10" t="s">
        <v>22</v>
      </c>
    </row>
    <row r="11">
      <c r="A11">
        <v>1</v>
      </c>
      <c r="B11" t="s">
        <v>80</v>
      </c>
      <c r="C11" t="s">
        <v>71</v>
      </c>
      <c r="D11" s="6">
        <f>'Besoins'!$B$2*0.014</f>
        <v>0.014</v>
      </c>
      <c r="E11" t="s">
        <v>22</v>
      </c>
    </row>
    <row r="12">
      <c r="A12">
        <v>1</v>
      </c>
      <c r="B12" t="s">
        <v>81</v>
      </c>
      <c r="C12" t="s">
        <v>69</v>
      </c>
      <c r="D12" s="6">
        <f>'Besoins'!$B$2*10.5</f>
        <v>10.5</v>
      </c>
      <c r="E12" t="s">
        <v>15</v>
      </c>
    </row>
    <row r="13">
      <c r="A13">
        <v>2</v>
      </c>
      <c r="B13" t="s">
        <v>82</v>
      </c>
      <c r="C13" t="s">
        <v>71</v>
      </c>
      <c r="D13" s="6">
        <f>'Besoins'!$B$2*10.3425</f>
        <v>10.3425</v>
      </c>
      <c r="E13" t="s">
        <v>15</v>
      </c>
    </row>
    <row r="14">
      <c r="A14">
        <v>2</v>
      </c>
      <c r="B14" t="s">
        <v>83</v>
      </c>
      <c r="C14" t="s">
        <v>71</v>
      </c>
      <c r="D14" s="6">
        <f>'Besoins'!$B$2*0.1575</f>
        <v>0.1575</v>
      </c>
      <c r="E14" t="s">
        <v>22</v>
      </c>
    </row>
    <row r="15">
      <c r="A15">
        <v>1</v>
      </c>
      <c r="B15" t="s">
        <v>84</v>
      </c>
      <c r="C15" t="s">
        <v>71</v>
      </c>
      <c r="D15" s="6">
        <f>'Besoins'!$B$2*0.042</f>
        <v>0.042</v>
      </c>
      <c r="E15" t="s">
        <v>22</v>
      </c>
    </row>
    <row r="16">
      <c r="A16">
        <v>1</v>
      </c>
      <c r="B16" t="s">
        <v>85</v>
      </c>
      <c r="C16" t="s">
        <v>71</v>
      </c>
      <c r="D16" s="6">
        <f>'Besoins'!$B$2*0.007</f>
        <v>0.007</v>
      </c>
      <c r="E16" t="s">
        <v>22</v>
      </c>
    </row>
    <row r="17">
      <c r="A17">
        <v>1</v>
      </c>
      <c r="B17" t="s">
        <v>86</v>
      </c>
      <c r="C17" t="s">
        <v>71</v>
      </c>
      <c r="D17" s="6">
        <f>'Besoins'!$B$2*0.001</f>
        <v>0.001</v>
      </c>
      <c r="E17" t="s">
        <v>22</v>
      </c>
    </row>
    <row r="18">
      <c r="A18">
        <v>1</v>
      </c>
      <c r="B18" t="s">
        <v>87</v>
      </c>
      <c r="C18" t="s">
        <v>71</v>
      </c>
      <c r="D18" s="6">
        <f>'Besoins'!$B$2*0.7</f>
        <v>0.7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2">
        <f>"GRO_CDC_193B · GRO.GARNITUR · référence : "&amp;Besoins!B3&amp;" "&amp;Besoins!C3&amp;" · multiplicateur réglable sur la feuille ""Besoins"""</f>
        <v>GRO_CDC_193B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89</v>
      </c>
      <c r="B4"/>
      <c r="C4"/>
      <c r="D4"/>
    </row>
    <row r="5">
      <c r="A5" t="s" s="14">
        <v>90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91</v>
      </c>
      <c r="B6" t="str" s="11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92</v>
      </c>
      <c r="C7" s="6">
        <f>'Besoins'!$B$2*1.4</f>
        <v>1.4</v>
      </c>
      <c r="D7" t="s">
        <v>3</v>
      </c>
    </row>
    <row r="8">
      <c r="A8"/>
      <c r="B8" t="s">
        <v>93</v>
      </c>
      <c r="C8" s="6">
        <f>'Besoins'!$B$2*0.035</f>
        <v>0.035</v>
      </c>
      <c r="D8" t="s">
        <v>22</v>
      </c>
    </row>
    <row r="9">
      <c r="A9"/>
      <c r="B9" t="s">
        <v>94</v>
      </c>
      <c r="C9" s="6">
        <f>'Besoins'!$B$2*10.5</f>
        <v>10.5</v>
      </c>
      <c r="D9" t="s">
        <v>15</v>
      </c>
    </row>
    <row r="10">
      <c r="A10" t="s" s="14">
        <v>95</v>
      </c>
      <c r="B10" t="str" s="11">
        <f>Procedure!D4</f>
        <v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v>
      </c>
      <c r="C10"/>
      <c r="D10"/>
    </row>
    <row r="11">
      <c r="A11"/>
      <c r="B11" t="str">
        <f>Besoins!B15</f>
        <v>Riz long étuvé</v>
      </c>
      <c r="C11" s="6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6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6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6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6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6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6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6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6">
        <f>Besoins!E13</f>
        <v>0.7</v>
      </c>
      <c r="D19" t="str">
        <f>Besoins!F13</f>
        <v>lt</v>
      </c>
    </row>
    <row r="20">
      <c r="A20" t="s" s="14">
        <v>96</v>
      </c>
      <c r="B20" t="str" s="11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3">
        <v>97</v>
      </c>
      <c r="B22"/>
      <c r="C22"/>
      <c r="D22"/>
    </row>
    <row r="23">
      <c r="A23"/>
      <c r="B23" t="inlineStr" s="15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3">
        <v>98</v>
      </c>
      <c r="B25"/>
      <c r="C25"/>
      <c r="D25"/>
    </row>
    <row r="26">
      <c r="A26"/>
      <c r="B26" t="inlineStr" s="15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3">
        <v>99</v>
      </c>
      <c r="B28"/>
      <c r="C28"/>
      <c r="D28"/>
    </row>
    <row r="29">
      <c r="A29" t="s" s="14">
        <v>90</v>
      </c>
      <c r="B29" t="str" s="11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6">
        <f>Besoins!E7</f>
        <v>10.3425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6">
        <f>Besoins!E12</f>
        <v>0.1575</v>
      </c>
      <c r="D31" t="str">
        <f>Besoins!F12</f>
        <v>kg</v>
      </c>
    </row>
    <row r="32">
      <c r="A32"/>
      <c r="B32"/>
      <c r="C32"/>
      <c r="D32"/>
    </row>
    <row r="33">
      <c r="A33" t="s" s="16">
        <v>100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2026-09-27T16:28:48Z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2026-09-27T16:28:48Z</dcterms:modified>
  <cp:revision>1</cp:revision>
</cp:coreProperties>
</file>