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<sst xmlns="http://schemas.openxmlformats.org/spreadsheetml/2006/main" count="93" uniqueCount="93">
  <si>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</si>
  <si>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</si>
  <si>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</si>
  <si>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</si>
  <si>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</si>
  <si>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</si>
  <si>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</si>
  <si>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</si>
  <si>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</si>
  <si>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</si>
  <si>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</si>
  <si>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</si>
  <si>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</si>
  <si>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</si>
  <si>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</si>
  <si>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</si>
  <si>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</si>
  <si>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</si>
  <si>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</si>
  <si>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</si>
  <si>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</si>
  <si>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</si>
  <si>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</si>
  <si>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</si>
  <si>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</si>
  <si>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</si>
  <si>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</si>
  <si>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</si>
  <si>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</si>
  <si>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</si>
  <si>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</si>
  <si>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</si>
  <si>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</si>
  <si>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</si>
  <si>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</si>
  <si>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</si>
  <si>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RNM6520160</t>
  </si>
  <si>
    <t>PERSIL simple France botte</t>
  </si>
  <si>
    <t>Légumes</t>
  </si>
  <si>
    <t>bte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</si>
  <si>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</si>
  <si>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</si>
  <si>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</si>
  <si>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</si>
  <si>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</si>
  <si>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</si>
  <si>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RNMS00764</t>
  </si>
  <si>
    <t>Petits pois doux très fins surgelés</t>
  </si>
  <si>
    <t>Total</t>
  </si>
  <si>
    <t>Recette</t>
  </si>
  <si>
    <t>#</t>
  </si>
  <si>
    <t>Verbe</t>
  </si>
  <si>
    <t>Étape</t>
  </si>
  <si>
    <t>Précision technique</t>
  </si>
  <si>
    <t>Durée</t>
  </si>
  <si>
    <t>RISI E BISI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</si>
  <si>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</si>
  <si>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</si>
  <si>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</si>
  <si>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</si>
  <si>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</si>
  <si>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</si>
  <si>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</si>
  <si>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</si>
  <si>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</si>
  <si>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Riz rond (risotto)</t>
  </si>
  <si>
    <t>matiere</t>
  </si>
  <si>
    <t xml:space="preserve">    ↳ Échalotes ciselées surgelées</t>
  </si>
  <si>
    <t xml:space="preserve">    ↳ HUILE OLIVE (L) (conv.)</t>
  </si>
  <si>
    <t>conversion</t>
  </si>
  <si>
    <t xml:space="preserve">    ↳ Beurre doux 82% MG plaquette</t>
  </si>
  <si>
    <t xml:space="preserve">    ↳ Vin blanc sec de cuisson</t>
  </si>
  <si>
    <t xml:space="preserve">    ↳ Fond de volaille reconstitue (collectivite)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</si>
  <si>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</si>
  <si>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</si>
  <si>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</si>
  <si>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Petits pois doux très fins surgelés</t>
  </si>
  <si>
    <t xml:space="preserve">    ↳ PERSIL PLAT (KG) (conv.)</t>
  </si>
  <si>
    <t xml:space="preserve">    ↳ Parmesan râpé (Parmigiano)</t>
  </si>
  <si>
    <t>Fiche technique — RISI E BISI</t>
  </si>
  <si>
    <t>RISI E BISI  GRO-RIS-RISIBISI</t>
  </si>
  <si>
    <t>1.</t>
  </si>
  <si>
    <t>2.</t>
  </si>
  <si>
    <t xml:space="preserve">    Fond de volaille reconstitue (collectivite)</t>
  </si>
  <si>
    <t xml:space="preserve">    PERSIL PLAT (KG) (conv.)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</si>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</sst>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24.625</v>
      </c>
      <c r="E7" s="6">
        <f>D7*$B$2</f>
        <v>24.625</v>
      </c>
      <c r="F7" t="s">
        <v>15</v>
      </c>
      <c r="G7" s="8">
        <f>E7*0.0043</f>
        <v>0.105888</v>
      </c>
    </row>
    <row r="8">
      <c r="A8" t="s">
        <v>16</v>
      </c>
      <c r="B8" t="s">
        <v>17</v>
      </c>
      <c r="C8" t="s">
        <v>18</v>
      </c>
      <c r="D8" s="4">
        <v>1.5</v>
      </c>
      <c r="E8" s="6">
        <f>D8*$B$2</f>
        <v>1.5</v>
      </c>
      <c r="F8" t="s">
        <v>15</v>
      </c>
      <c r="G8" s="8">
        <f>E8*2.8</f>
        <v>4.2</v>
      </c>
    </row>
    <row r="9">
      <c r="A9" t="s">
        <v>19</v>
      </c>
      <c r="B9" t="s">
        <v>20</v>
      </c>
      <c r="C9" t="s">
        <v>21</v>
      </c>
      <c r="D9" s="4">
        <v>0.007</v>
      </c>
      <c r="E9" s="6">
        <f>D9*$B$2</f>
        <v>0.007</v>
      </c>
      <c r="F9" t="s">
        <v>22</v>
      </c>
      <c r="G9" s="8">
        <f>E9*12.5</f>
        <v>0.0875</v>
      </c>
    </row>
    <row r="10">
      <c r="A10" t="s">
        <v>23</v>
      </c>
      <c r="B10" t="s">
        <v>24</v>
      </c>
      <c r="C10" t="s">
        <v>25</v>
      </c>
      <c r="D10" s="4">
        <v>0.06</v>
      </c>
      <c r="E10" s="6">
        <f>D10*$B$2</f>
        <v>0.06</v>
      </c>
      <c r="F10" t="s">
        <v>26</v>
      </c>
      <c r="G10" s="8">
        <f>E10*65.22</f>
        <v>3.9132</v>
      </c>
    </row>
    <row r="11">
      <c r="A11" t="s">
        <v>27</v>
      </c>
      <c r="B11" t="s">
        <v>28</v>
      </c>
      <c r="C11" t="s">
        <v>29</v>
      </c>
      <c r="D11" s="4">
        <v>0.375</v>
      </c>
      <c r="E11" s="6">
        <f>D11*$B$2</f>
        <v>0.375</v>
      </c>
      <c r="F11" t="s">
        <v>22</v>
      </c>
      <c r="G11" s="8">
        <f>E11*25.01</f>
        <v>9.37875</v>
      </c>
    </row>
    <row r="12">
      <c r="A12" t="s">
        <v>30</v>
      </c>
      <c r="B12" t="s">
        <v>31</v>
      </c>
      <c r="C12" t="s">
        <v>32</v>
      </c>
      <c r="D12" s="4">
        <v>1.5</v>
      </c>
      <c r="E12" s="6">
        <f>D12*$B$2</f>
        <v>1.5</v>
      </c>
      <c r="F12" t="s">
        <v>22</v>
      </c>
      <c r="G12" s="8">
        <f>E12*5.2</f>
        <v>7.8</v>
      </c>
    </row>
    <row r="13">
      <c r="A13" t="s">
        <v>33</v>
      </c>
      <c r="B13" t="s">
        <v>34</v>
      </c>
      <c r="C13" t="s">
        <v>35</v>
      </c>
      <c r="D13" s="4">
        <v>1.5</v>
      </c>
      <c r="E13" s="6">
        <f>D13*$B$2</f>
        <v>1.5</v>
      </c>
      <c r="F13" t="s">
        <v>22</v>
      </c>
      <c r="G13" s="8">
        <f>E13*14.5</f>
        <v>21.75</v>
      </c>
    </row>
    <row r="14">
      <c r="A14" t="s">
        <v>36</v>
      </c>
      <c r="B14" t="s">
        <v>37</v>
      </c>
      <c r="C14" t="s">
        <v>38</v>
      </c>
      <c r="D14" s="4">
        <v>1.5</v>
      </c>
      <c r="E14" s="6">
        <f>D14*$B$2</f>
        <v>1.5</v>
      </c>
      <c r="F14" t="s">
        <v>39</v>
      </c>
      <c r="G14" s="8">
        <f>E14*0.45</f>
        <v>0.675</v>
      </c>
    </row>
    <row r="15">
      <c r="A15" t="s">
        <v>40</v>
      </c>
      <c r="B15" t="s">
        <v>41</v>
      </c>
      <c r="C15" t="s">
        <v>42</v>
      </c>
      <c r="D15" s="4">
        <v>6</v>
      </c>
      <c r="E15" s="6">
        <f>D15*$B$2</f>
        <v>6</v>
      </c>
      <c r="F15" t="s">
        <v>22</v>
      </c>
      <c r="G15" s="8">
        <f>E15*2.5</f>
        <v>15</v>
      </c>
    </row>
    <row r="16">
      <c r="A16" t="s">
        <v>43</v>
      </c>
      <c r="B16" t="s">
        <v>44</v>
      </c>
      <c r="C16" t="s">
        <v>45</v>
      </c>
      <c r="D16" s="4">
        <v>1.5</v>
      </c>
      <c r="E16" s="6">
        <f>D16*$B$2</f>
        <v>1.5</v>
      </c>
      <c r="F16" t="s">
        <v>22</v>
      </c>
      <c r="G16" s="8">
        <f>E16*7.5</f>
        <v>11.25</v>
      </c>
    </row>
    <row r="17">
      <c r="A17" t="s">
        <v>46</v>
      </c>
      <c r="B17" t="s">
        <v>47</v>
      </c>
      <c r="C17" t="s">
        <v>45</v>
      </c>
      <c r="D17" s="4">
        <v>5</v>
      </c>
      <c r="E17" s="6">
        <f>D17*$B$2</f>
        <v>5</v>
      </c>
      <c r="F17" t="s">
        <v>22</v>
      </c>
      <c r="G17" s="8">
        <f>E17*3.21</f>
        <v>16.05</v>
      </c>
    </row>
    <row r="18">
      <c r="A18"/>
      <c r="B18"/>
      <c r="C18"/>
      <c r="D18"/>
      <c r="E18"/>
      <c r="F18" t="s" s="9">
        <v>48</v>
      </c>
      <c r="G18" s="10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53</v>
      </c>
      <c r="F1" t="s" s="7">
        <v>54</v>
      </c>
    </row>
    <row r="2">
      <c r="A2" t="s">
        <v>55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55</v>
      </c>
      <c r="B3">
        <v>2</v>
      </c>
      <c r="C3"/>
      <c r="D3" t="inlineStr" s="11">
        <is>
          <t>Préparations préliminaires — Réaliser le bouillon à partir de fond déshydraté, en se reportant aux recommandations du fabricant, et le maintenir frémissant. Préparer la garniture : Ajouter les petits pois à mi-cuisson. Le risi e bisi est plus liquide qu'un risotto : garder une texture très coulante. Version sans porc ; en tradition, ajouter 1 kg de pancetta en dés revenue avec les échalotes.</t>
        </is>
      </c>
      <c r="E3" t="s" s="11"/>
      <c r="F3"/>
    </row>
    <row r="4">
      <c r="A4" t="s">
        <v>55</v>
      </c>
      <c r="B4">
        <v>3</v>
      </c>
      <c r="C4"/>
      <c r="D4" t="inlineStr" s="11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1"/>
      <c r="F4"/>
    </row>
    <row r="5">
      <c r="A5" t="s">
        <v>55</v>
      </c>
      <c r="B5">
        <v>4</v>
      </c>
      <c r="C5"/>
      <c r="D5" t="inlineStr" s="11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1"/>
      <c r="F5"/>
    </row>
    <row r="6">
      <c r="A6" t="s">
        <v>55</v>
      </c>
      <c r="B6">
        <v>5</v>
      </c>
      <c r="C6"/>
      <c r="D6" t="inlineStr" s="11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1"/>
      <c r="F6"/>
    </row>
    <row r="7">
      <c r="A7" t="s">
        <v>55</v>
      </c>
      <c r="B7">
        <v>6</v>
      </c>
      <c r="C7"/>
      <c r="D7" t="s" s="11">
        <v>56</v>
      </c>
      <c r="E7" t="s" s="11"/>
      <c r="F7"/>
    </row>
    <row r="8">
      <c r="A8" t="s">
        <v>57</v>
      </c>
      <c r="B8">
        <v>1</v>
      </c>
      <c r="C8" t="s">
        <v>58</v>
      </c>
      <c r="D8" t="s" s="11">
        <v>59</v>
      </c>
      <c r="E8" t="s" s="11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55</v>
      </c>
      <c r="C2" t="s">
        <v>64</v>
      </c>
      <c r="D2" s="6">
        <f>'Besoins'!$B$2*100</f>
        <v>100</v>
      </c>
      <c r="E2" t="s">
        <v>3</v>
      </c>
    </row>
    <row r="3">
      <c r="A3">
        <v>1</v>
      </c>
      <c r="B3" t="s">
        <v>65</v>
      </c>
      <c r="C3" t="s">
        <v>66</v>
      </c>
      <c r="D3" s="6">
        <f>'Besoins'!$B$2*6</f>
        <v>6</v>
      </c>
      <c r="E3" t="s">
        <v>22</v>
      </c>
    </row>
    <row r="4">
      <c r="A4">
        <v>1</v>
      </c>
      <c r="B4" t="s">
        <v>67</v>
      </c>
      <c r="C4" t="s">
        <v>66</v>
      </c>
      <c r="D4" s="6">
        <f>'Besoins'!$B$2*1.5</f>
        <v>1.5</v>
      </c>
      <c r="E4" t="s">
        <v>22</v>
      </c>
    </row>
    <row r="5">
      <c r="A5">
        <v>1</v>
      </c>
      <c r="B5" t="s">
        <v>68</v>
      </c>
      <c r="C5" t="s">
        <v>69</v>
      </c>
      <c r="D5" s="6">
        <f>'Besoins'!$B$2*0.3</f>
        <v>0.3</v>
      </c>
      <c r="E5" t="s">
        <v>15</v>
      </c>
    </row>
    <row r="6">
      <c r="A6">
        <v>1</v>
      </c>
      <c r="B6" t="s">
        <v>70</v>
      </c>
      <c r="C6" t="s">
        <v>66</v>
      </c>
      <c r="D6" s="6">
        <f>'Besoins'!$B$2*0.5</f>
        <v>0.5</v>
      </c>
      <c r="E6" t="s">
        <v>22</v>
      </c>
    </row>
    <row r="7">
      <c r="A7">
        <v>1</v>
      </c>
      <c r="B7" t="s">
        <v>71</v>
      </c>
      <c r="C7" t="s">
        <v>66</v>
      </c>
      <c r="D7" s="6">
        <f>'Besoins'!$B$2*1.5</f>
        <v>1.5</v>
      </c>
      <c r="E7" t="s">
        <v>15</v>
      </c>
    </row>
    <row r="8">
      <c r="A8">
        <v>1</v>
      </c>
      <c r="B8" t="s">
        <v>72</v>
      </c>
      <c r="C8" t="s">
        <v>64</v>
      </c>
      <c r="D8" s="6">
        <f>'Besoins'!$B$2*25</f>
        <v>25</v>
      </c>
      <c r="E8" t="s">
        <v>15</v>
      </c>
    </row>
    <row r="9">
      <c r="A9">
        <v>2</v>
      </c>
      <c r="B9" t="s">
        <v>73</v>
      </c>
      <c r="C9" t="s">
        <v>66</v>
      </c>
      <c r="D9" s="6">
        <f>'Besoins'!$B$2*24.625</f>
        <v>24.625</v>
      </c>
      <c r="E9" t="s">
        <v>15</v>
      </c>
    </row>
    <row r="10">
      <c r="A10">
        <v>2</v>
      </c>
      <c r="B10" t="s">
        <v>74</v>
      </c>
      <c r="C10" t="s">
        <v>66</v>
      </c>
      <c r="D10" s="6">
        <f>'Besoins'!$B$2*0.375</f>
        <v>0.375</v>
      </c>
      <c r="E10" t="s">
        <v>22</v>
      </c>
    </row>
    <row r="11">
      <c r="A11">
        <v>1</v>
      </c>
      <c r="B11" t="s">
        <v>75</v>
      </c>
      <c r="C11" t="s">
        <v>66</v>
      </c>
      <c r="D11" s="6">
        <f>'Besoins'!$B$2*0.007</f>
        <v>0.007</v>
      </c>
      <c r="E11" t="s">
        <v>22</v>
      </c>
    </row>
    <row r="12">
      <c r="A12">
        <v>1</v>
      </c>
      <c r="B12" t="s">
        <v>76</v>
      </c>
      <c r="C12" t="s">
        <v>66</v>
      </c>
      <c r="D12" s="6">
        <f>'Besoins'!$B$2*5</f>
        <v>5</v>
      </c>
      <c r="E12" t="s">
        <v>22</v>
      </c>
    </row>
    <row r="13">
      <c r="A13">
        <v>1</v>
      </c>
      <c r="B13" t="s">
        <v>77</v>
      </c>
      <c r="C13" t="s">
        <v>69</v>
      </c>
      <c r="D13" s="6">
        <f>'Besoins'!$B$2*0.15</f>
        <v>0.15</v>
      </c>
      <c r="E13" t="s">
        <v>22</v>
      </c>
    </row>
    <row r="14">
      <c r="A14">
        <v>1</v>
      </c>
      <c r="B14" t="s">
        <v>70</v>
      </c>
      <c r="C14" t="s">
        <v>66</v>
      </c>
      <c r="D14" s="6">
        <f>'Besoins'!$B$2*1</f>
        <v>1</v>
      </c>
      <c r="E14" t="s">
        <v>22</v>
      </c>
    </row>
    <row r="15">
      <c r="A15">
        <v>1</v>
      </c>
      <c r="B15" t="s">
        <v>78</v>
      </c>
      <c r="C15" t="s">
        <v>66</v>
      </c>
      <c r="D15" s="6">
        <f>'Besoins'!$B$2*1.5</f>
        <v>1.5</v>
      </c>
      <c r="E15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79</v>
      </c>
      <c r="B1"/>
      <c r="C1"/>
      <c r="D1"/>
    </row>
    <row r="2">
      <c r="A2" t="str" s="12">
        <f>"GRO-RIS-RISIBISI · GRO.GARNITUR · référence : "&amp;Besoins!B3&amp;" "&amp;Besoins!C3&amp;" · multiplicateur réglable sur la feuille ""Besoins"""</f>
        <v>GRO-RIS-RISIBISI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80</v>
      </c>
      <c r="B4"/>
      <c r="C4"/>
      <c r="D4"/>
    </row>
    <row r="5">
      <c r="A5" t="s" s="14">
        <v>81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82</v>
      </c>
      <c r="B6" t="str" s="11">
        <f>Procedure!D3</f>
        <v>Préparations préliminaires — Réaliser le bouillon à partir de fond déshydraté, en se reportant aux recommandations du fabricant, et le maintenir frémissant. Préparer la garniture : Ajouter les petits pois à mi-cuisson. Le risi e bisi est plus liquide qu'un risotto : garder une texture très coulante. Version sans porc ; en tradition, ajouter 1 kg de pancetta en dés revenue avec les échalotes.</v>
      </c>
      <c r="C6"/>
      <c r="D6"/>
    </row>
    <row r="7">
      <c r="A7"/>
      <c r="B7" t="s">
        <v>83</v>
      </c>
      <c r="C7" s="6">
        <f>'Besoins'!$B$2*25</f>
        <v>25</v>
      </c>
      <c r="D7" t="s">
        <v>15</v>
      </c>
    </row>
    <row r="8">
      <c r="A8"/>
      <c r="B8" t="str">
        <f>Besoins!B17</f>
        <v>Petits pois doux très fins surgelés</v>
      </c>
      <c r="C8" s="6">
        <f>Besoins!E17</f>
        <v>5</v>
      </c>
      <c r="D8" t="str">
        <f>Besoins!F17</f>
        <v>kg</v>
      </c>
    </row>
    <row r="9">
      <c r="A9"/>
      <c r="B9" t="s">
        <v>84</v>
      </c>
      <c r="C9" s="6">
        <f>'Besoins'!$B$2*0.15</f>
        <v>0.15</v>
      </c>
      <c r="D9" t="s">
        <v>22</v>
      </c>
    </row>
    <row r="10">
      <c r="A10" t="s" s="14">
        <v>85</v>
      </c>
      <c r="B10" t="str" s="11">
        <f>Procedure!D4</f>
        <v>Nacrer le riz — Par lots (sauteuse basculante ou sauteuses), faire suer les échalotes dans l'huile d'olive et le beurre. Ajouter le riz et le nacrer 2 à 3 minutes. Déglacer au vin et laisser évaporer.</v>
      </c>
      <c r="C10"/>
      <c r="D10"/>
    </row>
    <row r="11">
      <c r="A11"/>
      <c r="B11" t="str">
        <f>Besoins!B15</f>
        <v>Riz rond (risotto)</v>
      </c>
      <c r="C11" s="6">
        <f>Besoins!E15</f>
        <v>6</v>
      </c>
      <c r="D11" t="str">
        <f>Besoins!F15</f>
        <v>kg</v>
      </c>
    </row>
    <row r="12">
      <c r="A12"/>
      <c r="B12" t="str">
        <f>Besoins!B16</f>
        <v>Échalotes ciselées surgelées</v>
      </c>
      <c r="C12" s="6">
        <f>Besoins!E16</f>
        <v>1.5</v>
      </c>
      <c r="D12" t="str">
        <f>Besoins!F16</f>
        <v>kg</v>
      </c>
    </row>
    <row r="13">
      <c r="A13"/>
      <c r="B13" t="s">
        <v>86</v>
      </c>
      <c r="C13" s="6">
        <f>'Besoins'!$B$2*0.3</f>
        <v>0.3</v>
      </c>
      <c r="D13" t="s">
        <v>15</v>
      </c>
    </row>
    <row r="14">
      <c r="A14"/>
      <c r="B14" t="s">
        <v>87</v>
      </c>
      <c r="C14" s="6">
        <f>'Besoins'!$B$2*0.5</f>
        <v>0.5</v>
      </c>
      <c r="D14" t="s">
        <v>22</v>
      </c>
    </row>
    <row r="15">
      <c r="A15"/>
      <c r="B15" t="str">
        <f>Besoins!B8</f>
        <v>Vin blanc sec de cuisson</v>
      </c>
      <c r="C15" s="6">
        <f>Besoins!E8</f>
        <v>1.5</v>
      </c>
      <c r="D15" t="str">
        <f>Besoins!F8</f>
        <v>lt</v>
      </c>
    </row>
    <row r="16">
      <c r="A16" t="s" s="14">
        <v>88</v>
      </c>
      <c r="B16" t="str" s="11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6"/>
      <c r="D16"/>
    </row>
    <row r="17">
      <c r="A17"/>
      <c r="B17" t="str">
        <f>Besoins!B9</f>
        <v>Poivre noir moulu</v>
      </c>
      <c r="C17" s="6">
        <f>Besoins!E9</f>
        <v>0.007</v>
      </c>
      <c r="D17" t="str">
        <f>Besoins!F9</f>
        <v>kg</v>
      </c>
    </row>
    <row r="18">
      <c r="A18" t="s" s="14">
        <v>89</v>
      </c>
      <c r="B18" t="str" s="11">
        <f>Procedure!D6</f>
        <v>Crémer (mantecatura) — Hors du feu, incorporer vivement les éléments de finition (beurre froid et parmesan, ou beurre et persil pour les risottos de la mer). Laisser reposer 1 à 2 minutes couvert.</v>
      </c>
      <c r="C18"/>
      <c r="D18"/>
    </row>
    <row r="19">
      <c r="A19"/>
      <c r="B19" t="s">
        <v>87</v>
      </c>
      <c r="C19" s="6">
        <f>'Besoins'!$B$2*1</f>
        <v>1</v>
      </c>
      <c r="D19" t="s">
        <v>22</v>
      </c>
    </row>
    <row r="20">
      <c r="A20"/>
      <c r="B20" t="str">
        <f>Besoins!B13</f>
        <v>Parmesan râpé (Parmigiano)</v>
      </c>
      <c r="C20" s="6">
        <f>Besoins!E13</f>
        <v>1.5</v>
      </c>
      <c r="D20" t="str">
        <f>Besoins!F13</f>
        <v>kg</v>
      </c>
    </row>
    <row r="21">
      <c r="A21" t="s" s="14">
        <v>90</v>
      </c>
      <c r="B21" t="str" s="11">
        <f>Procedure!D7</f>
        <v>Servir — Servir aussitôt, en flux tendu : 30 minutes au maximum à + 63 °C, en détendant d'un peu de bouillon chaud au service.</v>
      </c>
      <c r="C21"/>
      <c r="D21"/>
    </row>
    <row r="22">
      <c r="A22"/>
      <c r="B22"/>
      <c r="C22"/>
      <c r="D22"/>
    </row>
    <row r="23">
      <c r="A23" t="s" s="13">
        <v>91</v>
      </c>
      <c r="B23"/>
      <c r="C23"/>
      <c r="D23"/>
    </row>
    <row r="24">
      <c r="A24" t="s" s="14">
        <v>81</v>
      </c>
      <c r="B24" t="str" s="11">
        <f>"[DISSOUDRE] "&amp;Procedure!D8</f>
        <v>[DISSOUDRE] Délayer la poudre dans l'eau froide en fouettant, puis porter à ébullition en remuant régulièrement.</v>
      </c>
      <c r="C24"/>
      <c r="D24"/>
    </row>
    <row r="25">
      <c r="A25"/>
      <c r="B25" t="str">
        <f>Besoins!B7</f>
        <v>Eau (robinet - moy. France 2026)</v>
      </c>
      <c r="C25" s="6">
        <f>Besoins!E7</f>
        <v>24.625</v>
      </c>
      <c r="D25" t="str">
        <f>Besoins!F7</f>
        <v>lt</v>
      </c>
    </row>
    <row r="26">
      <c r="A26"/>
      <c r="B26" t="str">
        <f>Besoins!B11</f>
        <v>Fonds Blanc de Volaille (Knorr Professional)</v>
      </c>
      <c r="C26" s="6">
        <f>Besoins!E11</f>
        <v>0.375</v>
      </c>
      <c r="D26" t="str">
        <f>Besoins!F11</f>
        <v>kg</v>
      </c>
    </row>
    <row r="27">
      <c r="A27"/>
      <c r="B27"/>
      <c r="C27"/>
      <c r="D27"/>
    </row>
    <row r="28">
      <c r="A28" t="s" s="15">
        <v>92</v>
      </c>
      <c r="B28"/>
      <c r="C28"/>
      <c r="D28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6:D16"/>
    <mergeCell ref="B18:D18"/>
    <mergeCell ref="B21:D21"/>
    <mergeCell ref="A23:D23"/>
    <mergeCell ref="B24:D24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2026-09-27T14:47:11Z</dcterms:created>
  <dc:title>RISI E BISI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2026-09-27T14:47:11Z</dcterms:modified>
  <cp:revision>1</cp:revision>
</cp:coreProperties>
</file>