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<sst xmlns="http://schemas.openxmlformats.org/spreadsheetml/2006/main" count="71" uniqueCount="71">
  <si>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</si>
  <si>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</si>
  <si>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</si>
  <si>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</si>
  <si>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</si>
  <si>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</si>
  <si>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</si>
  <si>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</si>
  <si>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</si>
  <si>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</si>
  <si>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</si>
  <si>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</si>
  <si>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</si>
  <si>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</si>
  <si>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</si>
  <si>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</si>
  <si>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</si>
  <si>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</si>
  <si>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</si>
  <si>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</si>
  <si>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</si>
  <si>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</si>
  <si>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</si>
  <si>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</si>
  <si>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</si>
  <si>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</si>
  <si>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</si>
  <si>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</si>
  <si>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</si>
  <si>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</si>
  <si>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</si>
  <si>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</si>
  <si>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</si>
  <si>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</si>
  <si>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</si>
  <si>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</si>
  <si>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Recette</t>
  </si>
  <si>
    <t>#</t>
  </si>
  <si>
    <t>Verbe</t>
  </si>
  <si>
    <t>Étape</t>
  </si>
  <si>
    <t>Précision technique</t>
  </si>
  <si>
    <t>Durée</t>
  </si>
  <si>
    <t>ENDIVES BRAISÉES AU JUS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</si>
  <si>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</si>
  <si>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</si>
  <si>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</si>
  <si>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</si>
  <si>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</si>
  <si>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</si>
  <si>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</si>
  <si>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</si>
  <si>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Endives entières cuites 5G</t>
  </si>
  <si>
    <t>matiere</t>
  </si>
  <si>
    <t xml:space="preserve">    ↳ Fond brun de veau reconstitue (collectivite)</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</si>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</sst>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8.775</v>
      </c>
      <c r="E7" s="6">
        <f>D7*$B$2</f>
        <v>8.775</v>
      </c>
      <c r="F7" t="s">
        <v>15</v>
      </c>
      <c r="G7" s="8">
        <f>E7*0.0043</f>
        <v>0.037733</v>
      </c>
    </row>
    <row r="8">
      <c r="A8" t="s">
        <v>16</v>
      </c>
      <c r="B8" t="s">
        <v>17</v>
      </c>
      <c r="C8" t="s">
        <v>18</v>
      </c>
      <c r="D8" s="4">
        <v>0.012</v>
      </c>
      <c r="E8" s="6">
        <f>D8*$B$2</f>
        <v>0.012</v>
      </c>
      <c r="F8" t="s">
        <v>19</v>
      </c>
      <c r="G8" s="8">
        <f>E8*12.5</f>
        <v>0.15</v>
      </c>
    </row>
    <row r="9">
      <c r="A9" t="s">
        <v>20</v>
      </c>
      <c r="B9" t="s">
        <v>21</v>
      </c>
      <c r="C9" t="s">
        <v>22</v>
      </c>
      <c r="D9" s="4">
        <v>0.025</v>
      </c>
      <c r="E9" s="6">
        <f>D9*$B$2</f>
        <v>0.025</v>
      </c>
      <c r="F9" t="s">
        <v>19</v>
      </c>
      <c r="G9" s="8">
        <f>E9*28</f>
        <v>0.7</v>
      </c>
    </row>
    <row r="10">
      <c r="A10" t="s">
        <v>23</v>
      </c>
      <c r="B10" t="s">
        <v>24</v>
      </c>
      <c r="C10" t="s">
        <v>25</v>
      </c>
      <c r="D10" s="4">
        <v>0.315</v>
      </c>
      <c r="E10" s="6">
        <f>D10*$B$2</f>
        <v>0.315</v>
      </c>
      <c r="F10" t="s">
        <v>19</v>
      </c>
      <c r="G10" s="8">
        <f>E10*19.69</f>
        <v>6.20235</v>
      </c>
    </row>
    <row r="11">
      <c r="A11" t="s">
        <v>26</v>
      </c>
      <c r="B11" t="s">
        <v>27</v>
      </c>
      <c r="C11" t="s">
        <v>28</v>
      </c>
      <c r="D11" s="4">
        <v>0.3</v>
      </c>
      <c r="E11" s="6">
        <f>D11*$B$2</f>
        <v>0.3</v>
      </c>
      <c r="F11" t="s">
        <v>19</v>
      </c>
      <c r="G11" s="8">
        <f>E11*5.2</f>
        <v>1.56</v>
      </c>
    </row>
    <row r="12">
      <c r="A12" t="s">
        <v>29</v>
      </c>
      <c r="B12" t="s">
        <v>30</v>
      </c>
      <c r="C12" t="s">
        <v>31</v>
      </c>
      <c r="D12" s="4">
        <v>20</v>
      </c>
      <c r="E12" s="6">
        <f>D12*$B$2</f>
        <v>20</v>
      </c>
      <c r="F12" t="s">
        <v>19</v>
      </c>
      <c r="G12" s="8">
        <f>E12*4.28</f>
        <v>85.6</v>
      </c>
    </row>
    <row r="13">
      <c r="A13" t="s">
        <v>32</v>
      </c>
      <c r="B13" t="s">
        <v>33</v>
      </c>
      <c r="C13" t="s">
        <v>34</v>
      </c>
      <c r="D13" s="4">
        <v>0.03</v>
      </c>
      <c r="E13" s="6">
        <f>D13*$B$2</f>
        <v>0.03</v>
      </c>
      <c r="F13" t="s">
        <v>19</v>
      </c>
      <c r="G13" s="8">
        <f>E13*0.35</f>
        <v>0.0105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42</v>
      </c>
      <c r="B3">
        <v>2</v>
      </c>
      <c r="C3"/>
      <c r="D3" t="inlineStr" s="11">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1"/>
      <c r="F3"/>
    </row>
    <row r="4">
      <c r="A4" t="s">
        <v>42</v>
      </c>
      <c r="B4">
        <v>3</v>
      </c>
      <c r="C4"/>
      <c r="D4" t="inlineStr" s="11">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1"/>
      <c r="F4"/>
    </row>
    <row r="5">
      <c r="A5" t="s">
        <v>42</v>
      </c>
      <c r="B5">
        <v>4</v>
      </c>
      <c r="C5"/>
      <c r="D5" t="inlineStr" s="11">
        <is>
          <t>Servir — Servir les endives braisées en accompagnement de viandes, de poissons et de volailles rôties, sautées ou grillées. Arroser les endives de fond de braisage.</t>
        </is>
      </c>
      <c r="E5" t="s" s="11"/>
      <c r="F5"/>
    </row>
    <row r="6">
      <c r="A6" t="s">
        <v>43</v>
      </c>
      <c r="B6">
        <v>1</v>
      </c>
      <c r="C6" t="s">
        <v>44</v>
      </c>
      <c r="D6" t="s" s="11">
        <v>45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42</v>
      </c>
      <c r="C2" t="s">
        <v>50</v>
      </c>
      <c r="D2" s="6">
        <f>'Besoins'!$B$2*100</f>
        <v>100</v>
      </c>
      <c r="E2" t="s">
        <v>3</v>
      </c>
    </row>
    <row r="3">
      <c r="A3">
        <v>1</v>
      </c>
      <c r="B3" t="s">
        <v>51</v>
      </c>
      <c r="C3" t="s">
        <v>52</v>
      </c>
      <c r="D3" s="6">
        <f>'Besoins'!$B$2*20</f>
        <v>20</v>
      </c>
      <c r="E3" t="s">
        <v>19</v>
      </c>
    </row>
    <row r="4">
      <c r="A4">
        <v>1</v>
      </c>
      <c r="B4" t="s">
        <v>53</v>
      </c>
      <c r="C4" t="s">
        <v>50</v>
      </c>
      <c r="D4" s="6">
        <f>'Besoins'!$B$2*9</f>
        <v>9</v>
      </c>
      <c r="E4" t="s">
        <v>15</v>
      </c>
    </row>
    <row r="5">
      <c r="A5">
        <v>2</v>
      </c>
      <c r="B5" t="s">
        <v>54</v>
      </c>
      <c r="C5" t="s">
        <v>52</v>
      </c>
      <c r="D5" s="6">
        <f>'Besoins'!$B$2*8.775</f>
        <v>8.775</v>
      </c>
      <c r="E5" t="s">
        <v>15</v>
      </c>
    </row>
    <row r="6">
      <c r="A6">
        <v>2</v>
      </c>
      <c r="B6" t="s">
        <v>55</v>
      </c>
      <c r="C6" t="s">
        <v>52</v>
      </c>
      <c r="D6" s="6">
        <f>'Besoins'!$B$2*0.225</f>
        <v>0.225</v>
      </c>
      <c r="E6" t="s">
        <v>19</v>
      </c>
    </row>
    <row r="7">
      <c r="A7">
        <v>1</v>
      </c>
      <c r="B7" t="s">
        <v>56</v>
      </c>
      <c r="C7" t="s">
        <v>52</v>
      </c>
      <c r="D7" s="6">
        <f>'Besoins'!$B$2*0.09</f>
        <v>0.09</v>
      </c>
      <c r="E7" t="s">
        <v>19</v>
      </c>
    </row>
    <row r="8">
      <c r="A8">
        <v>1</v>
      </c>
      <c r="B8" t="s">
        <v>57</v>
      </c>
      <c r="C8" t="s">
        <v>52</v>
      </c>
      <c r="D8" s="6">
        <f>'Besoins'!$B$2*0.3</f>
        <v>0.3</v>
      </c>
      <c r="E8" t="s">
        <v>19</v>
      </c>
    </row>
    <row r="9">
      <c r="A9">
        <v>1</v>
      </c>
      <c r="B9" t="s">
        <v>58</v>
      </c>
      <c r="C9" t="s">
        <v>52</v>
      </c>
      <c r="D9" s="6">
        <f>'Besoins'!$B$2*0.03</f>
        <v>0.03</v>
      </c>
      <c r="E9" t="s">
        <v>19</v>
      </c>
    </row>
    <row r="10">
      <c r="A10">
        <v>1</v>
      </c>
      <c r="B10" t="s">
        <v>59</v>
      </c>
      <c r="C10" t="s">
        <v>52</v>
      </c>
      <c r="D10" s="6">
        <f>'Besoins'!$B$2*0.012</f>
        <v>0.012</v>
      </c>
      <c r="E10" t="s">
        <v>19</v>
      </c>
    </row>
    <row r="11">
      <c r="A11">
        <v>1</v>
      </c>
      <c r="B11" t="s">
        <v>60</v>
      </c>
      <c r="C11" t="s">
        <v>52</v>
      </c>
      <c r="D11" s="6">
        <f>'Besoins'!$B$2*0.025</f>
        <v>0.025</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61</v>
      </c>
      <c r="B1"/>
      <c r="C1"/>
      <c r="D1"/>
    </row>
    <row r="2">
      <c r="A2" t="str" s="12">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3">
        <v>62</v>
      </c>
      <c r="B4"/>
      <c r="C4"/>
      <c r="D4"/>
    </row>
    <row r="5">
      <c r="A5" t="s" s="14">
        <v>63</v>
      </c>
      <c r="B5" t="str" s="11">
        <f>Procedure!D2</f>
        <v>Mise en place du poste de travail — Vérifier les D.L.C., peser les denrées, sélectionner le matériel nécessaire. Laver et désinfecter le matériel et le poste de travail en suivant les protocoles.</v>
      </c>
      <c r="C5"/>
      <c r="D5"/>
    </row>
    <row r="6">
      <c r="A6" t="s" s="14">
        <v>64</v>
      </c>
      <c r="B6" t="str" s="11">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6">
        <f>Besoins!E12</f>
        <v>20</v>
      </c>
      <c r="D7" t="str">
        <f>Besoins!F12</f>
        <v>kg</v>
      </c>
    </row>
    <row r="8">
      <c r="A8"/>
      <c r="B8" t="s">
        <v>65</v>
      </c>
      <c r="C8" s="6">
        <f>'Besoins'!$B$2*9</f>
        <v>9</v>
      </c>
      <c r="D8" t="s">
        <v>15</v>
      </c>
    </row>
    <row r="9">
      <c r="A9"/>
      <c r="B9" t="s">
        <v>66</v>
      </c>
      <c r="C9" s="6">
        <f>'Besoins'!$B$2*0.09</f>
        <v>0.09</v>
      </c>
      <c r="D9" t="s">
        <v>19</v>
      </c>
    </row>
    <row r="10">
      <c r="A10"/>
      <c r="B10" t="str">
        <f>Besoins!B11</f>
        <v>Beurre doux 82% MG plaquette</v>
      </c>
      <c r="C10" s="6">
        <f>Besoins!E11</f>
        <v>0.3</v>
      </c>
      <c r="D10" t="str">
        <f>Besoins!F11</f>
        <v>kg</v>
      </c>
    </row>
    <row r="11">
      <c r="A11" t="s" s="14">
        <v>67</v>
      </c>
      <c r="B11" t="str" s="11">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6">
        <f>Besoins!E13</f>
        <v>0.03</v>
      </c>
      <c r="D12" t="str">
        <f>Besoins!F13</f>
        <v>kg</v>
      </c>
    </row>
    <row r="13">
      <c r="A13"/>
      <c r="B13" t="str">
        <f>Besoins!B8</f>
        <v>Poivre noir moulu</v>
      </c>
      <c r="C13" s="6">
        <f>Besoins!E8</f>
        <v>0.012</v>
      </c>
      <c r="D13" t="str">
        <f>Besoins!F8</f>
        <v>kg</v>
      </c>
    </row>
    <row r="14">
      <c r="A14"/>
      <c r="B14" t="str">
        <f>Besoins!B9</f>
        <v>Fleur de thym dehydratee</v>
      </c>
      <c r="C14" s="6">
        <f>Besoins!E9</f>
        <v>0.025</v>
      </c>
      <c r="D14" t="str">
        <f>Besoins!F9</f>
        <v>kg</v>
      </c>
    </row>
    <row r="15">
      <c r="A15" t="s" s="14">
        <v>68</v>
      </c>
      <c r="B15" t="str" s="11">
        <f>Procedure!D5</f>
        <v>Servir — Servir les endives braisées en accompagnement de viandes, de poissons et de volailles rôties, sautées ou grillées. Arroser les endives de fond de braisage.</v>
      </c>
      <c r="C15"/>
      <c r="D15"/>
    </row>
    <row r="16">
      <c r="A16"/>
      <c r="B16"/>
      <c r="C16"/>
      <c r="D16"/>
    </row>
    <row r="17">
      <c r="A17" t="s" s="13">
        <v>69</v>
      </c>
      <c r="B17"/>
      <c r="C17"/>
      <c r="D17"/>
    </row>
    <row r="18">
      <c r="A18" t="s" s="14">
        <v>63</v>
      </c>
      <c r="B18" t="str" s="11">
        <f>"[DISSOUDRE] "&amp;Procedure!D6</f>
        <v>[DISSOUDRE] Délayer la poudre dans l'eau froide en fouettant, puis porter à ébullition en remuant régulièrement.</v>
      </c>
      <c r="C18"/>
      <c r="D18"/>
    </row>
    <row r="19">
      <c r="A19"/>
      <c r="B19" t="str">
        <f>Besoins!B7</f>
        <v>Eau (robinet - moy. France 2026)</v>
      </c>
      <c r="C19" s="6">
        <f>Besoins!E7</f>
        <v>8.775</v>
      </c>
      <c r="D19" t="str">
        <f>Besoins!F7</f>
        <v>lt</v>
      </c>
    </row>
    <row r="20">
      <c r="A20"/>
      <c r="B20" t="s">
        <v>66</v>
      </c>
      <c r="C20" s="6">
        <f>'Besoins'!$B$2*0.225</f>
        <v>0.225</v>
      </c>
      <c r="D20" t="s">
        <v>19</v>
      </c>
    </row>
    <row r="21">
      <c r="A21"/>
      <c r="B21"/>
      <c r="C21"/>
      <c r="D21"/>
    </row>
    <row r="22">
      <c r="A22" t="s" s="15">
        <v>70</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2026-09-27T13:53:21Z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2026-09-27T13:53:21Z</dcterms:modified>
  <cp:revision>1</cp:revision>
</cp:coreProperties>
</file>