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<sst xmlns="http://schemas.openxmlformats.org/spreadsheetml/2006/main" count="85" uniqueCount="85">
  <si>
    <t>Besoins matière</t>
  </si>
  <si>
    <t>Multiplicateur souhaité</t>
  </si>
  <si>
    <t>Quantité de référence</t>
  </si>
  <si>
    <t>pc</t>
  </si>
  <si>
    <t>Quantité obtenue</t>
  </si>
  <si>
    <t>Code</t>
  </si>
  <si>
    <t>Matière première</t>
  </si>
  <si>
    <t>Classe</t>
  </si>
  <si>
    <t>Base (×1, modifiable)</t>
  </si>
  <si>
    <t>Quantité</t>
  </si>
  <si>
    <t>Unité</t>
  </si>
  <si>
    <t>Coût H.T.</t>
  </si>
  <si>
    <t>00000136</t>
  </si>
  <si>
    <t>CHAPELURE</t>
  </si>
  <si>
    <t>Eléments divers</t>
  </si>
  <si>
    <t>kg</t>
  </si>
  <si>
    <t>COULIS-TOMATE</t>
  </si>
  <si>
    <t>Coulis de tomate cuisinée</t>
  </si>
  <si>
    <t>Concentrés et purées cuisines</t>
  </si>
  <si>
    <t>EPI-POIVRE-NOIR</t>
  </si>
  <si>
    <t>Poivre noir moulu</t>
  </si>
  <si>
    <t>Épices en poudre et graines</t>
  </si>
  <si>
    <t>MEL-HERBES-PRO</t>
  </si>
  <si>
    <t>Herbes de Provence</t>
  </si>
  <si>
    <t>Mélanges et épices composées</t>
  </si>
  <si>
    <t>RNME101403</t>
  </si>
  <si>
    <t>Huile olive vierge extra bidon 5L</t>
  </si>
  <si>
    <t>Assaisonnements et corps gras</t>
  </si>
  <si>
    <t>u</t>
  </si>
  <si>
    <t>COSETTE-PIZZA</t>
  </si>
  <si>
    <t>Cosette pizza (mélange fromager râpé)</t>
  </si>
  <si>
    <t>Fromages de base cuisine</t>
  </si>
  <si>
    <t>RNM10130123</t>
  </si>
  <si>
    <t>TOMATE ronde Espagne cat.I 67-82mm</t>
  </si>
  <si>
    <t>Légumes</t>
  </si>
  <si>
    <t>SEL-FIN</t>
  </si>
  <si>
    <t>Sel fin de cuisine</t>
  </si>
  <si>
    <t>Sels et condiments de base</t>
  </si>
  <si>
    <t>RNMS00812</t>
  </si>
  <si>
    <t>Ail haché IQF</t>
  </si>
  <si>
    <t>Légumes surgelés</t>
  </si>
  <si>
    <t>RNMS00759</t>
  </si>
  <si>
    <t>Courgettes en rondelles surgelées</t>
  </si>
  <si>
    <t>RNMS00780</t>
  </si>
  <si>
    <t>Oignons émincés surgelés</t>
  </si>
  <si>
    <t>Total</t>
  </si>
  <si>
    <t>Recette</t>
  </si>
  <si>
    <t>#</t>
  </si>
  <si>
    <t>Verbe</t>
  </si>
  <si>
    <t>Étape</t>
  </si>
  <si>
    <t>Précision technique</t>
  </si>
  <si>
    <t>Durée</t>
  </si>
  <si>
    <t>TIAN DE COURGETTES À LA TOMATE</t>
  </si>
  <si>
    <t>Servir — Détailler chaque bac en 15 parts. Servir le tian à l'assiette en accompagnement de viande, de poisson et d'œufs sous diverses préparations.</t>
  </si>
  <si>
    <t>Niveau</t>
  </si>
  <si>
    <t>Composant</t>
  </si>
  <si>
    <t>Type</t>
  </si>
  <si>
    <t>Quantité (× multiplicateur, voir feuille Besoins)</t>
  </si>
  <si>
    <t>recette</t>
  </si>
  <si>
    <t xml:space="preserve">    ↳ Courgettes en rondelles surgelées</t>
  </si>
  <si>
    <t>matiere</t>
  </si>
  <si>
    <t xml:space="preserve">    ↳ Oignons émincés surgelés</t>
  </si>
  <si>
    <t xml:space="preserve">    ↳ Ail haché IQF</t>
  </si>
  <si>
    <t xml:space="preserve">    ↳ Coulis de tomate cuisinée</t>
  </si>
  <si>
    <t xml:space="preserve">    ↳ Herbes de Provence</t>
  </si>
  <si>
    <t xml:space="preserve">    ↳ Sel fin de cuisine</t>
  </si>
  <si>
    <t xml:space="preserve">    ↳ Poivre noir moulu</t>
  </si>
  <si>
    <t xml:space="preserve">    ↳ HUILE OLIVE (L) (conv.)</t>
  </si>
  <si>
    <t>conversion</t>
  </si>
  <si>
    <t>lt</t>
  </si>
  <si>
    <t xml:space="preserve">    ↳ TOMATE ronde Espagne cat.I 67-82mm</t>
  </si>
  <si>
    <t xml:space="preserve">    ↳ Cosette pizza (mélange fromager râpé)</t>
  </si>
  <si>
    <t xml:space="preserve">    ↳ CHAPELURE</t>
  </si>
  <si>
    <t>Fiche technique — TIAN DE COURGETTES À LA TOMATE</t>
  </si>
  <si>
    <t>TIAN DE COURGETTES À LA TOMATE  GRO_CDC_167</t>
  </si>
  <si>
    <t>1.</t>
  </si>
  <si>
    <t>2.</t>
  </si>
  <si>
    <t>3.</t>
  </si>
  <si>
    <t>4.</t>
  </si>
  <si>
    <t xml:space="preserve">    HUILE OLIVE (L) (conv.)</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</si>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</sst>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0.6</v>
      </c>
      <c r="E7" s="6">
        <f>D7*$B$2</f>
        <v>0.6</v>
      </c>
      <c r="F7" t="s">
        <v>15</v>
      </c>
      <c r="G7" s="9">
        <f>E7*0.99158</f>
        <v>0.594948</v>
      </c>
    </row>
    <row r="8">
      <c r="A8" t="s">
        <v>16</v>
      </c>
      <c r="B8" t="s">
        <v>17</v>
      </c>
      <c r="C8" t="s">
        <v>18</v>
      </c>
      <c r="D8" s="4">
        <v>7</v>
      </c>
      <c r="E8" s="6">
        <f>D8*$B$2</f>
        <v>7</v>
      </c>
      <c r="F8" t="s">
        <v>15</v>
      </c>
      <c r="G8" s="9">
        <f>E8*1.9</f>
        <v>13.3</v>
      </c>
    </row>
    <row r="9">
      <c r="A9" t="s">
        <v>19</v>
      </c>
      <c r="B9" t="s">
        <v>20</v>
      </c>
      <c r="C9" t="s">
        <v>21</v>
      </c>
      <c r="D9" s="4">
        <v>0.015</v>
      </c>
      <c r="E9" s="6">
        <f>D9*$B$2</f>
        <v>0.015</v>
      </c>
      <c r="F9" t="s">
        <v>15</v>
      </c>
      <c r="G9" s="9">
        <f>E9*12.5</f>
        <v>0.1875</v>
      </c>
    </row>
    <row r="10">
      <c r="A10" t="s">
        <v>22</v>
      </c>
      <c r="B10" t="s">
        <v>23</v>
      </c>
      <c r="C10" t="s">
        <v>24</v>
      </c>
      <c r="D10" s="4">
        <v>0.03</v>
      </c>
      <c r="E10" s="6">
        <f>D10*$B$2</f>
        <v>0.03</v>
      </c>
      <c r="F10" t="s">
        <v>15</v>
      </c>
      <c r="G10" s="9">
        <f>E10*9.5</f>
        <v>0.285</v>
      </c>
    </row>
    <row r="11">
      <c r="A11" t="s">
        <v>25</v>
      </c>
      <c r="B11" t="s">
        <v>26</v>
      </c>
      <c r="C11" t="s">
        <v>27</v>
      </c>
      <c r="D11" s="4">
        <v>0.15</v>
      </c>
      <c r="E11" s="6">
        <f>D11*$B$2</f>
        <v>0.15</v>
      </c>
      <c r="F11" t="s">
        <v>28</v>
      </c>
      <c r="G11" s="9">
        <f>E11*65.22</f>
        <v>9.783</v>
      </c>
    </row>
    <row r="12">
      <c r="A12" t="s">
        <v>29</v>
      </c>
      <c r="B12" t="s">
        <v>30</v>
      </c>
      <c r="C12" t="s">
        <v>31</v>
      </c>
      <c r="D12" s="4">
        <v>1.5</v>
      </c>
      <c r="E12" s="6">
        <f>D12*$B$2</f>
        <v>1.5</v>
      </c>
      <c r="F12" t="s">
        <v>15</v>
      </c>
      <c r="G12" s="9">
        <f>E12*7</f>
        <v>10.5</v>
      </c>
    </row>
    <row r="13">
      <c r="A13" t="s">
        <v>32</v>
      </c>
      <c r="B13" t="s">
        <v>33</v>
      </c>
      <c r="C13" t="s">
        <v>34</v>
      </c>
      <c r="D13" s="4">
        <v>6</v>
      </c>
      <c r="E13" s="6">
        <f>D13*$B$2</f>
        <v>6</v>
      </c>
      <c r="F13" t="s">
        <v>15</v>
      </c>
      <c r="G13" s="9">
        <f>E13*3.4</f>
        <v>20.4</v>
      </c>
    </row>
    <row r="14">
      <c r="A14" t="s">
        <v>35</v>
      </c>
      <c r="B14" t="s">
        <v>36</v>
      </c>
      <c r="C14" t="s">
        <v>37</v>
      </c>
      <c r="D14" s="4">
        <v>0.038</v>
      </c>
      <c r="E14" s="6">
        <f>D14*$B$2</f>
        <v>0.038</v>
      </c>
      <c r="F14" t="s">
        <v>15</v>
      </c>
      <c r="G14" s="9">
        <f>E14*0.35</f>
        <v>0.0133</v>
      </c>
    </row>
    <row r="15">
      <c r="A15" t="s">
        <v>38</v>
      </c>
      <c r="B15" t="s">
        <v>39</v>
      </c>
      <c r="C15" t="s">
        <v>40</v>
      </c>
      <c r="D15" s="4">
        <v>0.3</v>
      </c>
      <c r="E15" s="6">
        <f>D15*$B$2</f>
        <v>0.3</v>
      </c>
      <c r="F15" t="s">
        <v>15</v>
      </c>
      <c r="G15" s="9">
        <f>E15*9.26</f>
        <v>2.778</v>
      </c>
    </row>
    <row r="16">
      <c r="A16" t="s">
        <v>41</v>
      </c>
      <c r="B16" t="s">
        <v>42</v>
      </c>
      <c r="C16" t="s">
        <v>40</v>
      </c>
      <c r="D16" s="4">
        <v>25</v>
      </c>
      <c r="E16" s="6">
        <f>D16*$B$2</f>
        <v>25</v>
      </c>
      <c r="F16" t="s">
        <v>15</v>
      </c>
      <c r="G16" s="9">
        <f>E16*2.52</f>
        <v>63</v>
      </c>
    </row>
    <row r="17">
      <c r="A17" t="s">
        <v>43</v>
      </c>
      <c r="B17" t="s">
        <v>44</v>
      </c>
      <c r="C17" t="s">
        <v>40</v>
      </c>
      <c r="D17" s="4">
        <v>5</v>
      </c>
      <c r="E17" s="6">
        <f>D17*$B$2</f>
        <v>5</v>
      </c>
      <c r="F17" t="s">
        <v>15</v>
      </c>
      <c r="G17" s="9">
        <f>E17*3.89</f>
        <v>19.45</v>
      </c>
    </row>
    <row r="18">
      <c r="A18"/>
      <c r="B18"/>
      <c r="C18"/>
      <c r="D18"/>
      <c r="E18"/>
      <c r="F18" t="s" s="10">
        <v>45</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46</v>
      </c>
      <c r="B1" t="s" s="7">
        <v>47</v>
      </c>
      <c r="C1" t="s" s="7">
        <v>48</v>
      </c>
      <c r="D1" t="s" s="7">
        <v>49</v>
      </c>
      <c r="E1" t="s" s="7">
        <v>50</v>
      </c>
      <c r="F1" t="s" s="7">
        <v>51</v>
      </c>
    </row>
    <row r="2">
      <c r="A2" t="s">
        <v>52</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52</v>
      </c>
      <c r="B3">
        <v>2</v>
      </c>
      <c r="C3"/>
      <c r="D3" t="inlineStr" s="12">
        <is>
          <t>Préparations préliminaires — Déconditionner les courgettes en rondelles surgelées suivant la procédure. Les réserver au froid dans 5 bacs GN 1/1 H 100 perforés en attente de cuisson. Déconditionner le coulis de tomate suivant la procédure. Réserver. Laver, désinfecter, épépiner et tailler les tomates en rondelles de 4 à 5 mm d'épaisseur. Réserver au froid dans un bac GN 1/1 H 100.</t>
        </is>
      </c>
      <c r="E3" t="s" s="12"/>
      <c r="F3"/>
    </row>
    <row r="4">
      <c r="A4" t="s">
        <v>52</v>
      </c>
      <c r="B4">
        <v>3</v>
      </c>
      <c r="C4"/>
      <c r="D4" t="inlineStr" s="12">
        <is>
          <t>Cuire les courgettes — Préchauffer le four sur la position vapeur. Étager les bacs de courgettes sur l'échelle de four. Enfourner et cuire 20 minutes environ. Contrôler la cuisson. Laisser s'égoutter les bacs dans le four.</t>
        </is>
      </c>
      <c r="E4" t="s" s="12"/>
      <c r="F4"/>
    </row>
    <row r="5">
      <c r="A5" t="s">
        <v>52</v>
      </c>
      <c r="B5">
        <v>4</v>
      </c>
      <c r="C5"/>
      <c r="D5" t="inlineStr" s="12">
        <is>
          <t>Confectionner la sauce — En sauteuse, faire revenir les oignons à l'huile d'olive, sans trop de coloration. Ajouter le coulis de tomate, l'ail haché, les herbes de Provence, le sel et le poivre. ⚠️☢️ ATTENTION : LE COULIS DE TOMATE CUISINÉE EST DÉJÀ SALÉ — GOÛTER AVANT DE SALER ⚠️☢️ Porter à ébullition, réduire la source de chaleur et laisser mijoter 5 minutes.</t>
        </is>
      </c>
      <c r="E5" t="s" s="12"/>
      <c r="F5"/>
    </row>
    <row r="6">
      <c r="A6" t="s">
        <v>52</v>
      </c>
      <c r="B6">
        <v>5</v>
      </c>
      <c r="C6"/>
      <c r="D6" t="inlineStr" s="12">
        <is>
          <t>Confectionner le tian — Dans la sauteuse, adjoindre les courgettes cuites à la sauce tomate. Mélanger délicatement l'ensemble à l'aide d'une grande écumoire. Rectifier l'assaisonnement.</t>
        </is>
      </c>
      <c r="E6" t="s" s="12"/>
      <c r="F6"/>
    </row>
    <row r="7">
      <c r="A7" t="s">
        <v>52</v>
      </c>
      <c r="B7">
        <v>6</v>
      </c>
      <c r="C7"/>
      <c r="D7" t="inlineStr" s="12">
        <is>
          <t>Garnir les bacs — Répartir les courgettes tomatées dans 7 bacs GN 1/1 H 65. Garnir la surface avec les rondelles de tomates fraîches. Saupoudrer les tomates de chapelure (facultatif), puis de cosettes de mozzarella. Arroser d'un filet d'huile d'olive (ajout CUIS.web : huile de finition des denrées).</t>
        </is>
      </c>
      <c r="E7" t="s" s="12"/>
      <c r="F7"/>
    </row>
    <row r="8">
      <c r="A8" t="s">
        <v>52</v>
      </c>
      <c r="B8">
        <v>7</v>
      </c>
      <c r="C8"/>
      <c r="D8" t="inlineStr" s="12">
        <is>
          <t>Terminer la cuisson du tian — Préchauffer le four sur la position chaleur sèche à + 170 °C. Étager les bacs de tian sur l'échelle de cuisson. Enfourner et gratiner le tian.</t>
        </is>
      </c>
      <c r="E8" t="s" s="12"/>
      <c r="F8"/>
    </row>
    <row r="9">
      <c r="A9" t="s">
        <v>52</v>
      </c>
      <c r="B9">
        <v>8</v>
      </c>
      <c r="C9"/>
      <c r="D9" t="s" s="12">
        <v>53</v>
      </c>
      <c r="E9" t="s" s="12"/>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54</v>
      </c>
      <c r="B1" t="s" s="7">
        <v>55</v>
      </c>
      <c r="C1" t="s" s="7">
        <v>56</v>
      </c>
      <c r="D1" t="s" s="7">
        <v>57</v>
      </c>
      <c r="E1" t="s" s="7">
        <v>10</v>
      </c>
    </row>
    <row r="2">
      <c r="A2">
        <v>0</v>
      </c>
      <c r="B2" t="s">
        <v>52</v>
      </c>
      <c r="C2" t="s">
        <v>58</v>
      </c>
      <c r="D2" s="6">
        <f>'Besoins'!$B$2*100</f>
        <v>100</v>
      </c>
      <c r="E2" t="s">
        <v>3</v>
      </c>
    </row>
    <row r="3">
      <c r="A3">
        <v>1</v>
      </c>
      <c r="B3" t="s">
        <v>59</v>
      </c>
      <c r="C3" t="s">
        <v>60</v>
      </c>
      <c r="D3" s="6">
        <f>'Besoins'!$B$2*25</f>
        <v>25</v>
      </c>
      <c r="E3" t="s">
        <v>15</v>
      </c>
    </row>
    <row r="4">
      <c r="A4">
        <v>1</v>
      </c>
      <c r="B4" t="s">
        <v>61</v>
      </c>
      <c r="C4" t="s">
        <v>60</v>
      </c>
      <c r="D4" s="6">
        <f>'Besoins'!$B$2*5</f>
        <v>5</v>
      </c>
      <c r="E4" t="s">
        <v>15</v>
      </c>
    </row>
    <row r="5">
      <c r="A5">
        <v>1</v>
      </c>
      <c r="B5" t="s">
        <v>62</v>
      </c>
      <c r="C5" t="s">
        <v>60</v>
      </c>
      <c r="D5" s="6">
        <f>'Besoins'!$B$2*0.3</f>
        <v>0.3</v>
      </c>
      <c r="E5" t="s">
        <v>15</v>
      </c>
    </row>
    <row r="6">
      <c r="A6">
        <v>1</v>
      </c>
      <c r="B6" t="s">
        <v>63</v>
      </c>
      <c r="C6" t="s">
        <v>60</v>
      </c>
      <c r="D6" s="6">
        <f>'Besoins'!$B$2*7</f>
        <v>7</v>
      </c>
      <c r="E6" t="s">
        <v>15</v>
      </c>
    </row>
    <row r="7">
      <c r="A7">
        <v>1</v>
      </c>
      <c r="B7" t="s">
        <v>64</v>
      </c>
      <c r="C7" t="s">
        <v>60</v>
      </c>
      <c r="D7" s="6">
        <f>'Besoins'!$B$2*0.03</f>
        <v>0.03</v>
      </c>
      <c r="E7" t="s">
        <v>15</v>
      </c>
    </row>
    <row r="8">
      <c r="A8">
        <v>1</v>
      </c>
      <c r="B8" t="s">
        <v>65</v>
      </c>
      <c r="C8" t="s">
        <v>60</v>
      </c>
      <c r="D8" s="6">
        <f>'Besoins'!$B$2*0.038</f>
        <v>0.038</v>
      </c>
      <c r="E8" t="s">
        <v>15</v>
      </c>
    </row>
    <row r="9">
      <c r="A9">
        <v>1</v>
      </c>
      <c r="B9" t="s">
        <v>66</v>
      </c>
      <c r="C9" t="s">
        <v>60</v>
      </c>
      <c r="D9" s="6">
        <f>'Besoins'!$B$2*0.015</f>
        <v>0.015</v>
      </c>
      <c r="E9" t="s">
        <v>15</v>
      </c>
    </row>
    <row r="10">
      <c r="A10">
        <v>1</v>
      </c>
      <c r="B10" t="s">
        <v>67</v>
      </c>
      <c r="C10" t="s">
        <v>68</v>
      </c>
      <c r="D10" s="6">
        <f>'Besoins'!$B$2*0.5</f>
        <v>0.5</v>
      </c>
      <c r="E10" t="s">
        <v>69</v>
      </c>
    </row>
    <row r="11">
      <c r="A11">
        <v>1</v>
      </c>
      <c r="B11" t="s">
        <v>70</v>
      </c>
      <c r="C11" t="s">
        <v>60</v>
      </c>
      <c r="D11" s="6">
        <f>'Besoins'!$B$2*6</f>
        <v>6</v>
      </c>
      <c r="E11" t="s">
        <v>15</v>
      </c>
    </row>
    <row r="12">
      <c r="A12">
        <v>1</v>
      </c>
      <c r="B12" t="s">
        <v>71</v>
      </c>
      <c r="C12" t="s">
        <v>60</v>
      </c>
      <c r="D12" s="6">
        <f>'Besoins'!$B$2*1.5</f>
        <v>1.5</v>
      </c>
      <c r="E12" t="s">
        <v>15</v>
      </c>
    </row>
    <row r="13">
      <c r="A13">
        <v>1</v>
      </c>
      <c r="B13" t="s">
        <v>72</v>
      </c>
      <c r="C13" t="s">
        <v>60</v>
      </c>
      <c r="D13" s="6">
        <f>'Besoins'!$B$2*0.6</f>
        <v>0.6</v>
      </c>
      <c r="E13" t="s">
        <v>15</v>
      </c>
    </row>
    <row r="14">
      <c r="A14">
        <v>1</v>
      </c>
      <c r="B14" t="s">
        <v>67</v>
      </c>
      <c r="C14" t="s">
        <v>68</v>
      </c>
      <c r="D14" s="6">
        <f>'Besoins'!$B$2*0.25</f>
        <v>0.25</v>
      </c>
      <c r="E14" t="s">
        <v>69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2">
        <v>73</v>
      </c>
      <c r="B1"/>
      <c r="C1"/>
      <c r="D1"/>
    </row>
    <row r="2">
      <c r="A2" t="str" s="13">
        <f>"GRO_CDC_167 · GRO.GARNITUR · référence : "&amp;Besoins!B3&amp;" "&amp;Besoins!C3&amp;" · multiplicateur réglable sur la feuille ""Besoins"""</f>
        <v>GRO_CDC_167 · GRO.GARNITUR · référence : 100 pc · multiplicateur réglable sur la feuille </v>
      </c>
      <c r="B2"/>
      <c r="C2"/>
      <c r="D2"/>
    </row>
    <row r="3">
      <c r="A3"/>
      <c r="B3"/>
      <c r="C3"/>
      <c r="D3"/>
    </row>
    <row r="4">
      <c r="A4" t="s" s="14">
        <v>74</v>
      </c>
      <c r="B4"/>
      <c r="C4"/>
      <c r="D4"/>
    </row>
    <row r="5">
      <c r="A5" t="s" s="15">
        <v>75</v>
      </c>
      <c r="B5" t="str" s="12">
        <f>Procedure!D2</f>
        <v>Mise en place du poste de travail — Vérifier les D.L.C., peser les denrées, sélectionner le matériel nécessaire. Laver et désinfecter le matériel et le poste de travail en suivant les protocoles.</v>
      </c>
      <c r="C5"/>
      <c r="D5"/>
    </row>
    <row r="6">
      <c r="A6" t="s" s="15">
        <v>76</v>
      </c>
      <c r="B6" t="str" s="12">
        <f>Procedure!D3</f>
        <v>Préparations préliminaires — Déconditionner les courgettes en rondelles surgelées suivant la procédure. Les réserver au froid dans 5 bacs GN 1/1 H 100 perforés en attente de cuisson. Déconditionner le coulis de tomate suivant la procédure. Réserver. Laver, désinfecter, épépiner et tailler les tomates en rondelles de 4 à 5 mm d'épaisseur. Réserver au froid dans un bac GN 1/1 H 100.</v>
      </c>
      <c r="C6"/>
      <c r="D6"/>
    </row>
    <row r="7">
      <c r="A7"/>
      <c r="B7" t="str">
        <f>Besoins!B16</f>
        <v>Courgettes en rondelles surgelées</v>
      </c>
      <c r="C7" s="6">
        <f>Besoins!E16</f>
        <v>25</v>
      </c>
      <c r="D7" t="str">
        <f>Besoins!F16</f>
        <v>kg</v>
      </c>
    </row>
    <row r="8">
      <c r="A8"/>
      <c r="B8" t="str">
        <f>Besoins!B8</f>
        <v>Coulis de tomate cuisinée</v>
      </c>
      <c r="C8" s="6">
        <f>Besoins!E8</f>
        <v>7</v>
      </c>
      <c r="D8" t="str">
        <f>Besoins!F8</f>
        <v>kg</v>
      </c>
    </row>
    <row r="9">
      <c r="A9"/>
      <c r="B9" t="str">
        <f>Besoins!B13</f>
        <v>TOMATE ronde Espagne cat.I 67-82mm</v>
      </c>
      <c r="C9" s="6">
        <f>Besoins!E13</f>
        <v>6</v>
      </c>
      <c r="D9" t="str">
        <f>Besoins!F13</f>
        <v>kg</v>
      </c>
    </row>
    <row r="10">
      <c r="A10" t="s" s="15">
        <v>77</v>
      </c>
      <c r="B10" t="str" s="12">
        <f>Procedure!D4</f>
        <v>Cuire les courgettes — Préchauffer le four sur la position vapeur. Étager les bacs de courgettes sur l'échelle de four. Enfourner et cuire 20 minutes environ. Contrôler la cuisson. Laisser s'égoutter les bacs dans le four.</v>
      </c>
      <c r="C10"/>
      <c r="D10"/>
    </row>
    <row r="11">
      <c r="A11" t="s" s="15">
        <v>78</v>
      </c>
      <c r="B11" t="str" s="12">
        <f>Procedure!D5</f>
        <v>Confectionner la sauce — En sauteuse, faire revenir les oignons à l'huile d'olive, sans trop de coloration. Ajouter le coulis de tomate, l'ail haché, les herbes de Provence, le sel et le poivre. ⚠️☢️ ATTENTION : LE COULIS DE TOMATE CUISINÉE EST DÉJÀ SALÉ — GOÛTER AVANT DE SALER ⚠️☢️ Porter à ébullition, réduire la source de chaleur et laisser mijoter 5 minutes.</v>
      </c>
      <c r="C11"/>
      <c r="D11"/>
    </row>
    <row r="12">
      <c r="A12"/>
      <c r="B12" t="str">
        <f>Besoins!B17</f>
        <v>Oignons émincés surgelés</v>
      </c>
      <c r="C12" s="6">
        <f>Besoins!E17</f>
        <v>5</v>
      </c>
      <c r="D12" t="str">
        <f>Besoins!F17</f>
        <v>kg</v>
      </c>
    </row>
    <row r="13">
      <c r="A13"/>
      <c r="B13" t="str">
        <f>Besoins!B15</f>
        <v>Ail haché IQF</v>
      </c>
      <c r="C13" s="6">
        <f>Besoins!E15</f>
        <v>0.3</v>
      </c>
      <c r="D13" t="str">
        <f>Besoins!F15</f>
        <v>kg</v>
      </c>
    </row>
    <row r="14">
      <c r="A14"/>
      <c r="B14" t="str">
        <f>Besoins!B10</f>
        <v>Herbes de Provence</v>
      </c>
      <c r="C14" s="6">
        <f>Besoins!E10</f>
        <v>0.03</v>
      </c>
      <c r="D14" t="str">
        <f>Besoins!F10</f>
        <v>kg</v>
      </c>
    </row>
    <row r="15">
      <c r="A15"/>
      <c r="B15" t="str">
        <f>Besoins!B14</f>
        <v>Sel fin de cuisine</v>
      </c>
      <c r="C15" s="6">
        <f>Besoins!E14</f>
        <v>0.038</v>
      </c>
      <c r="D15" t="str">
        <f>Besoins!F14</f>
        <v>kg</v>
      </c>
    </row>
    <row r="16">
      <c r="A16"/>
      <c r="B16" t="str">
        <f>Besoins!B9</f>
        <v>Poivre noir moulu</v>
      </c>
      <c r="C16" s="6">
        <f>Besoins!E9</f>
        <v>0.015</v>
      </c>
      <c r="D16" t="str">
        <f>Besoins!F9</f>
        <v>kg</v>
      </c>
    </row>
    <row r="17">
      <c r="A17"/>
      <c r="B17" t="s">
        <v>79</v>
      </c>
      <c r="C17" s="6">
        <f>'Besoins'!$B$2*0.5</f>
        <v>0.5</v>
      </c>
      <c r="D17" t="s">
        <v>69</v>
      </c>
    </row>
    <row r="18">
      <c r="A18" t="s" s="15">
        <v>80</v>
      </c>
      <c r="B18" t="str" s="12">
        <f>Procedure!D6</f>
        <v>Confectionner le tian — Dans la sauteuse, adjoindre les courgettes cuites à la sauce tomate. Mélanger délicatement l'ensemble à l'aide d'une grande écumoire. Rectifier l'assaisonnement.</v>
      </c>
      <c r="C18"/>
      <c r="D18"/>
    </row>
    <row r="19">
      <c r="A19" t="s" s="15">
        <v>81</v>
      </c>
      <c r="B19" t="str" s="12">
        <f>Procedure!D7</f>
        <v>Garnir les bacs — Répartir les courgettes tomatées dans 7 bacs GN 1/1 H 65. Garnir la surface avec les rondelles de tomates fraîches. Saupoudrer les tomates de chapelure (facultatif), puis de cosettes de mozzarella. Arroser d'un filet d'huile d'olive (ajout CUIS.web : huile de finition des denrées).</v>
      </c>
      <c r="C19"/>
      <c r="D19"/>
    </row>
    <row r="20">
      <c r="A20"/>
      <c r="B20" t="str">
        <f>Besoins!B12</f>
        <v>Cosette pizza (mélange fromager râpé)</v>
      </c>
      <c r="C20" s="6">
        <f>Besoins!E12</f>
        <v>1.5</v>
      </c>
      <c r="D20" t="str">
        <f>Besoins!F12</f>
        <v>kg</v>
      </c>
    </row>
    <row r="21">
      <c r="A21"/>
      <c r="B21" t="str">
        <f>Besoins!B7</f>
        <v>CHAPELURE</v>
      </c>
      <c r="C21" s="6">
        <f>Besoins!E7</f>
        <v>0.6</v>
      </c>
      <c r="D21" t="str">
        <f>Besoins!F7</f>
        <v>kg</v>
      </c>
    </row>
    <row r="22">
      <c r="A22"/>
      <c r="B22" t="s">
        <v>79</v>
      </c>
      <c r="C22" s="6">
        <f>'Besoins'!$B$2*0.25</f>
        <v>0.25</v>
      </c>
      <c r="D22" t="s">
        <v>69</v>
      </c>
    </row>
    <row r="23">
      <c r="A23" t="s" s="15">
        <v>82</v>
      </c>
      <c r="B23" t="str" s="12">
        <f>Procedure!D8</f>
        <v>Terminer la cuisson du tian — Préchauffer le four sur la position chaleur sèche à + 170 °C. Étager les bacs de tian sur l'échelle de cuisson. Enfourner et gratiner le tian.</v>
      </c>
      <c r="C23"/>
      <c r="D23"/>
    </row>
    <row r="24">
      <c r="A24" t="s" s="15">
        <v>83</v>
      </c>
      <c r="B24" t="str" s="12">
        <f>Procedure!D9</f>
        <v>Servir — Détailler chaque bac en 15 parts. Servir le tian à l'assiette en accompagnement de viande, de poisson et d'œufs sous diverses préparations.</v>
      </c>
      <c r="C24"/>
      <c r="D24"/>
    </row>
    <row r="25">
      <c r="A25"/>
      <c r="B25"/>
      <c r="C25"/>
      <c r="D25"/>
    </row>
    <row r="26">
      <c r="A26" t="s" s="16">
        <v>84</v>
      </c>
      <c r="B26"/>
      <c r="C26"/>
      <c r="D26"/>
    </row>
  </sheetData>
  <sheetProtection sheet="1" formatRows="0" formatColumns="0"/>
  <mergeCells count="12">
    <mergeCell ref="A1:D1"/>
    <mergeCell ref="A2:D2"/>
    <mergeCell ref="A4:D4"/>
    <mergeCell ref="B5:D5"/>
    <mergeCell ref="B6:D6"/>
    <mergeCell ref="B10:D10"/>
    <mergeCell ref="B11:D11"/>
    <mergeCell ref="B18:D18"/>
    <mergeCell ref="B19:D19"/>
    <mergeCell ref="B23:D23"/>
    <mergeCell ref="B24:D24"/>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2026-09-27T18:24:53Z</dcterms:created>
  <dc:title>TIAN DE COURGETTES À LA TOMATE</dc:title>
  <dc:subject/>
  <dc:creator>CUIS.web</dc:creator>
  <cp:lastModifiedBy/>
  <cp:keywords/>
  <dc:description>Export automatique — moteur récursif d'origine : Bernard Vandendaele</dc:description>
  <cp:category/>
  <dc:language>en-US</dc:language>
  <dcterms:modified xsi:type="dcterms:W3CDTF">2026-09-27T18:24:53Z</dcterms:modified>
  <cp:revision>1</cp:revision>
</cp:coreProperties>
</file>