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<sst xmlns="http://schemas.openxmlformats.org/spreadsheetml/2006/main" count="84" uniqueCount="84">
  <si>
    <t>Besoins matière</t>
  </si>
  <si>
    <t>Multiplicateur souhaité</t>
  </si>
  <si>
    <t>Quantité de référence</t>
  </si>
  <si>
    <t>pc</t>
  </si>
  <si>
    <t>Quantité obtenue</t>
  </si>
  <si>
    <t>Code</t>
  </si>
  <si>
    <t>Matière première</t>
  </si>
  <si>
    <t>Classe</t>
  </si>
  <si>
    <t>Base (×1, modifiable)</t>
  </si>
  <si>
    <t>Quantité</t>
  </si>
  <si>
    <t>Unité</t>
  </si>
  <si>
    <t>Coût H.T.</t>
  </si>
  <si>
    <t>EPI-POIVRE-NOIR</t>
  </si>
  <si>
    <t>Poivre noir moulu</t>
  </si>
  <si>
    <t>Épices en poudre et graines</t>
  </si>
  <si>
    <t>kg</t>
  </si>
  <si>
    <t>BEU-DOUX</t>
  </si>
  <si>
    <t>Beurre doux 82% MG plaquette</t>
  </si>
  <si>
    <t>Beurres et margarines</t>
  </si>
  <si>
    <t>RNM57225994</t>
  </si>
  <si>
    <t>LAITUE Batavia France biologique</t>
  </si>
  <si>
    <t>Fruits et légumes bio</t>
  </si>
  <si>
    <t>SEL-FIN</t>
  </si>
  <si>
    <t>Sel fin de cuisine</t>
  </si>
  <si>
    <t>Sels et condiments de base</t>
  </si>
  <si>
    <t>SUC-BLANC</t>
  </si>
  <si>
    <t>Sucre blanc cristal sac 25 kg</t>
  </si>
  <si>
    <t>Sucres et édulcorants</t>
  </si>
  <si>
    <t>RNMS00750</t>
  </si>
  <si>
    <t>Jeunes carottes très fines surgelées</t>
  </si>
  <si>
    <t>Légumes surgelés</t>
  </si>
  <si>
    <t>RNMS00786</t>
  </si>
  <si>
    <t>Petits oignons blancs surgelés</t>
  </si>
  <si>
    <t>RNMS00764</t>
  </si>
  <si>
    <t>Petits pois doux très fins surgelés</t>
  </si>
  <si>
    <t>Total</t>
  </si>
  <si>
    <t>Recette</t>
  </si>
  <si>
    <t>#</t>
  </si>
  <si>
    <t>Verbe</t>
  </si>
  <si>
    <t>Étape</t>
  </si>
  <si>
    <t>Précision technique</t>
  </si>
  <si>
    <t>Durée</t>
  </si>
  <si>
    <t>PETITS POIS À LA PAYSANNE</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</si>
  <si>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</si>
  <si>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</si>
  <si>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</si>
  <si>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CAROTTES GLACEES A BLANC</t>
  </si>
  <si>
    <t>Preparations preliminaires — Deconditionner les jeunes carottes tres fines surgelees suivant la procedure.</t>
  </si>
  <si>
    <t>Decanter — Debarrasser delicatement les carottes directement sur le plat a garnir, ou bien reserver dans le bac de cuisson en attente d'utilisation.</t>
  </si>
  <si>
    <t>Niveau</t>
  </si>
  <si>
    <t>Composant</t>
  </si>
  <si>
    <t>Type</t>
  </si>
  <si>
    <t>Quantité (× multiplicateur, voir feuille Besoins)</t>
  </si>
  <si>
    <t>recette</t>
  </si>
  <si>
    <t xml:space="preserve">    ↳ Petits pois doux très fins surgelés</t>
  </si>
  <si>
    <t>matiere</t>
  </si>
  <si>
    <t xml:space="preserve">    ↳ PETITS OIGNONS GRELOTS GLACES A BRUN ET A BLANC</t>
  </si>
  <si>
    <t xml:space="preserve">        ↳ Petits oignons blancs surgelés</t>
  </si>
  <si>
    <t xml:space="preserve">        ↳ Beurre doux 82% MG plaquette</t>
  </si>
  <si>
    <t xml:space="preserve">        ↳ Sucre blanc cristal sac 25 kg</t>
  </si>
  <si>
    <t xml:space="preserve">        ↳ Sel fin de cuisine</t>
  </si>
  <si>
    <t xml:space="preserve">    ↳ CAROTTES GLACEES A BLANC</t>
  </si>
  <si>
    <t xml:space="preserve">        ↳ Jeunes carottes très fines surgelées</t>
  </si>
  <si>
    <t xml:space="preserve">    ↳ LAITUE BATAVIA (KG) (conv.)</t>
  </si>
  <si>
    <t>conversion</t>
  </si>
  <si>
    <t xml:space="preserve">    ↳ Beurre doux 82% MG plaquette</t>
  </si>
  <si>
    <t xml:space="preserve">    ↳ Sel fin de cuisine</t>
  </si>
  <si>
    <t xml:space="preserve">    ↳ Poivre noir moulu</t>
  </si>
  <si>
    <t>Fiche technique — PETITS POIS À LA PAYSANNE</t>
  </si>
  <si>
    <t>PETITS POIS À LA PAYSANNE  GRO_CDC_168B</t>
  </si>
  <si>
    <t>1.</t>
  </si>
  <si>
    <t>2.</t>
  </si>
  <si>
    <t xml:space="preserve">    LAITUE BATAVIA (KG) (conv.)</t>
  </si>
  <si>
    <t>3.</t>
  </si>
  <si>
    <t xml:space="preserve">    PETITS OIGNONS GRELOTS GLACES A BRUN ET A BLANC</t>
  </si>
  <si>
    <t xml:space="preserve">    CAROTTES GLACEES A BLANC</t>
  </si>
  <si>
    <t xml:space="preserve">    Beurre doux 82% MG plaquette</t>
  </si>
  <si>
    <t xml:space="preserve">    Sel fin de cuisine</t>
  </si>
  <si>
    <t>↳ PETITS OIGNONS GRELOTS GLACES A BRUN ET A BLANC  GRO_CDC_169</t>
  </si>
  <si>
    <t xml:space="preserve">    Sucre blanc cristal sac 25 kg</t>
  </si>
  <si>
    <t>4.</t>
  </si>
  <si>
    <t>5.</t>
  </si>
  <si>
    <t>↳ CAROTTES GLACEES A BLANC  GRO_CDC_169C</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</si>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</sst>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0.007</v>
      </c>
      <c r="E7" s="6">
        <f>D7*$B$2</f>
        <v>0.007</v>
      </c>
      <c r="F7" t="s">
        <v>15</v>
      </c>
      <c r="G7" s="8">
        <f>E7*12.5</f>
        <v>0.0875</v>
      </c>
    </row>
    <row r="8">
      <c r="A8" t="s">
        <v>16</v>
      </c>
      <c r="B8" t="s">
        <v>17</v>
      </c>
      <c r="C8" t="s">
        <v>18</v>
      </c>
      <c r="D8" s="4">
        <v>2</v>
      </c>
      <c r="E8" s="6">
        <f>D8*$B$2</f>
        <v>2</v>
      </c>
      <c r="F8" t="s">
        <v>15</v>
      </c>
      <c r="G8" s="8">
        <f>E8*5.2</f>
        <v>10.4</v>
      </c>
    </row>
    <row r="9">
      <c r="A9" t="s">
        <v>19</v>
      </c>
      <c r="B9" t="s">
        <v>20</v>
      </c>
      <c r="C9" t="s">
        <v>21</v>
      </c>
      <c r="D9" s="4">
        <v>2.5</v>
      </c>
      <c r="E9" s="6">
        <f>D9*$B$2</f>
        <v>2.5</v>
      </c>
      <c r="F9" t="s">
        <v>3</v>
      </c>
      <c r="G9" s="8">
        <f>E9*1.14</f>
        <v>2.85</v>
      </c>
    </row>
    <row r="10">
      <c r="A10" t="s">
        <v>22</v>
      </c>
      <c r="B10" t="s">
        <v>23</v>
      </c>
      <c r="C10" t="s">
        <v>24</v>
      </c>
      <c r="D10" s="4">
        <v>0.0935</v>
      </c>
      <c r="E10" s="6">
        <f>D10*$B$2</f>
        <v>0.0935</v>
      </c>
      <c r="F10" t="s">
        <v>15</v>
      </c>
      <c r="G10" s="8">
        <f>E10*0.35</f>
        <v>0.032725</v>
      </c>
    </row>
    <row r="11">
      <c r="A11" t="s">
        <v>25</v>
      </c>
      <c r="B11" t="s">
        <v>26</v>
      </c>
      <c r="C11" t="s">
        <v>27</v>
      </c>
      <c r="D11" s="4">
        <v>0.175</v>
      </c>
      <c r="E11" s="6">
        <f>D11*$B$2</f>
        <v>0.175</v>
      </c>
      <c r="F11" t="s">
        <v>15</v>
      </c>
      <c r="G11" s="8">
        <f>E11*0.82</f>
        <v>0.1435</v>
      </c>
    </row>
    <row r="12">
      <c r="A12" t="s">
        <v>28</v>
      </c>
      <c r="B12" t="s">
        <v>29</v>
      </c>
      <c r="C12" t="s">
        <v>30</v>
      </c>
      <c r="D12" s="4">
        <v>4</v>
      </c>
      <c r="E12" s="6">
        <f>D12*$B$2</f>
        <v>4</v>
      </c>
      <c r="F12" t="s">
        <v>15</v>
      </c>
      <c r="G12" s="8">
        <f>E12*2.57</f>
        <v>10.28</v>
      </c>
    </row>
    <row r="13">
      <c r="A13" t="s">
        <v>31</v>
      </c>
      <c r="B13" t="s">
        <v>32</v>
      </c>
      <c r="C13" t="s">
        <v>30</v>
      </c>
      <c r="D13" s="4">
        <v>3</v>
      </c>
      <c r="E13" s="6">
        <f>D13*$B$2</f>
        <v>3</v>
      </c>
      <c r="F13" t="s">
        <v>15</v>
      </c>
      <c r="G13" s="8">
        <f>E13*3.85</f>
        <v>11.55</v>
      </c>
    </row>
    <row r="14">
      <c r="A14" t="s">
        <v>33</v>
      </c>
      <c r="B14" t="s">
        <v>34</v>
      </c>
      <c r="C14" t="s">
        <v>30</v>
      </c>
      <c r="D14" s="4">
        <v>15</v>
      </c>
      <c r="E14" s="6">
        <f>D14*$B$2</f>
        <v>15</v>
      </c>
      <c r="F14" t="s">
        <v>15</v>
      </c>
      <c r="G14" s="8">
        <f>E14*3.21</f>
        <v>48.15</v>
      </c>
    </row>
    <row r="15">
      <c r="A15"/>
      <c r="B15"/>
      <c r="C15"/>
      <c r="D15"/>
      <c r="E15"/>
      <c r="F15" t="s" s="9">
        <v>35</v>
      </c>
      <c r="G15" s="10">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36</v>
      </c>
      <c r="B1" t="s" s="7">
        <v>37</v>
      </c>
      <c r="C1" t="s" s="7">
        <v>38</v>
      </c>
      <c r="D1" t="s" s="7">
        <v>39</v>
      </c>
      <c r="E1" t="s" s="7">
        <v>40</v>
      </c>
      <c r="F1" t="s" s="7">
        <v>41</v>
      </c>
    </row>
    <row r="2">
      <c r="A2" t="s">
        <v>42</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42</v>
      </c>
      <c r="B3">
        <v>2</v>
      </c>
      <c r="C3"/>
      <c r="D3" t="inlineStr" s="11">
        <is>
          <t>Préparations préliminaires — Déconditionner les petits pois suivant la procédure. Mettre les petits pois dans 4 bacs GN 1/1 H 100 perforés. Réserver au froid. Déconditionner les petits oignons grelots. Réserver au froid dans 1 bac GN 1/1 H 45, qui servira ultérieurement à la cuisson. Laver et désinfecter la laitue suivant la procédure. Ciseler la laitue. Réserver au froid. Carottes (version collectivité) : jeunes carottes très fines surgelées, glacées à blanc selon la Fiche 169C — le livre part de carottes fraîches : « Tailler les carottes en morceaux de 3 à 4 cm dans leur longueur. Faire tourner juste quelques instants les morceaux de carottes dans l'éplucheuse, ce qui aura pour effet de les éplucher et de les « tourner » légèrement. Laver et désinfecter les carottes suivant la procédure. Réserver au froid. »</t>
        </is>
      </c>
      <c r="E3" t="s" s="11"/>
      <c r="F3"/>
    </row>
    <row r="4">
      <c r="A4" t="s">
        <v>42</v>
      </c>
      <c r="B4">
        <v>3</v>
      </c>
      <c r="C4"/>
      <c r="D4" t="inlineStr" s="11">
        <is>
          <t>Marquer la cuisson des petits pois à la paysanne — Chauffer le four sur la position vapeur. Étager les bacs de petits pois sur l'échelle de cuisson. Enfourner et cuire pendant 20 minutes environ. Chauffer le four sur la position chaleur sèche à + 150 °C. Glacer à blanc les petits oignons grelots (voir la recette : Fiche 169). Glacer à blanc les carottes (voir la recette : Fiche 169C). Dans la sauteuse, faire fondre le beurre restant. Dans la sauteuse, faire suer la salade ciselée. Ajouter les petits pois, les carottes et les petits oignons glacés à blanc. ⚠️☢️ ATTENTION : LES GLAÇAGES (FICHES 169 ET 169C) SONT DÉJÀ SALÉS — GOÛTER AVANT DE SALER ⚠️☢️ Saler et poivrer. Mélanger avec précaution à l'aide d'une écumoire. Rectifier l'assaisonnement. Laisser mijoter quelques instants.</t>
        </is>
      </c>
      <c r="E4" t="s" s="11"/>
      <c r="F4"/>
    </row>
    <row r="5">
      <c r="A5" t="s">
        <v>43</v>
      </c>
      <c r="B5">
        <v>1</v>
      </c>
      <c r="C5"/>
      <c r="D5" t="inlineStr" s="11">
        <is>
          <t>Mise en place du poste de travail — Verifier les DLC, peser les denrees, selectionner le materiel necessaire. Laver et desinfecter le materiel et le poste de travail en suivant les protocoles.</t>
        </is>
      </c>
      <c r="E5" t="s" s="11"/>
      <c r="F5"/>
    </row>
    <row r="6">
      <c r="A6" t="s">
        <v>43</v>
      </c>
      <c r="B6">
        <v>2</v>
      </c>
      <c r="C6"/>
      <c r="D6" t="s" s="11">
        <v>44</v>
      </c>
      <c r="E6" t="s" s="11"/>
      <c r="F6"/>
    </row>
    <row r="7">
      <c r="A7" t="s">
        <v>43</v>
      </c>
      <c r="B7">
        <v>3</v>
      </c>
      <c r="C7"/>
      <c r="D7" t="inlineStr" s="11">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7" t="s" s="11"/>
      <c r="F7"/>
    </row>
    <row r="8">
      <c r="A8" t="s">
        <v>43</v>
      </c>
      <c r="B8">
        <v>4</v>
      </c>
      <c r="C8"/>
      <c r="D8" t="s" s="11">
        <v>45</v>
      </c>
      <c r="E8" t="s" s="11"/>
      <c r="F8"/>
    </row>
    <row r="9">
      <c r="A9" t="s">
        <v>43</v>
      </c>
      <c r="B9">
        <v>5</v>
      </c>
      <c r="C9"/>
      <c r="D9" t="inlineStr" s="11">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9" t="s" s="11"/>
      <c r="F9"/>
    </row>
    <row r="10">
      <c r="A10" t="s">
        <v>46</v>
      </c>
      <c r="B10">
        <v>1</v>
      </c>
      <c r="C10"/>
      <c r="D10" t="inlineStr" s="11">
        <is>
          <t>Mise en place du poste de travail — Verifier les DLC, peser les denrees, selectionner le materiel necessaire. Laver et desinfecter le materiel et le poste de travail en suivant les protocoles.</t>
        </is>
      </c>
      <c r="E10" t="s" s="11"/>
      <c r="F10"/>
    </row>
    <row r="11">
      <c r="A11" t="s">
        <v>46</v>
      </c>
      <c r="B11">
        <v>2</v>
      </c>
      <c r="C11"/>
      <c r="D11" t="s" s="11">
        <v>47</v>
      </c>
      <c r="E11" t="s" s="11"/>
      <c r="F11"/>
    </row>
    <row r="12">
      <c r="A12" t="s">
        <v>46</v>
      </c>
      <c r="B12">
        <v>3</v>
      </c>
      <c r="C12"/>
      <c r="D12" t="inlineStr" s="11">
        <is>
          <t>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t>
        </is>
      </c>
      <c r="E12" t="s" s="11"/>
      <c r="F12"/>
    </row>
    <row r="13">
      <c r="A13" t="s">
        <v>46</v>
      </c>
      <c r="B13">
        <v>4</v>
      </c>
      <c r="C13"/>
      <c r="D13" t="s" s="11">
        <v>48</v>
      </c>
      <c r="E13" t="s" s="11"/>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49</v>
      </c>
      <c r="B1" t="s" s="7">
        <v>50</v>
      </c>
      <c r="C1" t="s" s="7">
        <v>51</v>
      </c>
      <c r="D1" t="s" s="7">
        <v>52</v>
      </c>
      <c r="E1" t="s" s="7">
        <v>10</v>
      </c>
    </row>
    <row r="2">
      <c r="A2">
        <v>0</v>
      </c>
      <c r="B2" t="s">
        <v>42</v>
      </c>
      <c r="C2" t="s">
        <v>53</v>
      </c>
      <c r="D2" s="6">
        <f>'Besoins'!$B$2*100</f>
        <v>100</v>
      </c>
      <c r="E2" t="s">
        <v>3</v>
      </c>
    </row>
    <row r="3">
      <c r="A3">
        <v>1</v>
      </c>
      <c r="B3" t="s">
        <v>54</v>
      </c>
      <c r="C3" t="s">
        <v>55</v>
      </c>
      <c r="D3" s="6">
        <f>'Besoins'!$B$2*15</f>
        <v>15</v>
      </c>
      <c r="E3" t="s">
        <v>15</v>
      </c>
    </row>
    <row r="4">
      <c r="A4">
        <v>1</v>
      </c>
      <c r="B4" t="s">
        <v>56</v>
      </c>
      <c r="C4" t="s">
        <v>53</v>
      </c>
      <c r="D4" s="6">
        <f>'Besoins'!$B$2*75</f>
        <v>75</v>
      </c>
      <c r="E4" t="s">
        <v>3</v>
      </c>
    </row>
    <row r="5">
      <c r="A5">
        <v>2</v>
      </c>
      <c r="B5" t="s">
        <v>57</v>
      </c>
      <c r="C5" t="s">
        <v>55</v>
      </c>
      <c r="D5" s="6">
        <f>'Besoins'!$B$2*3</f>
        <v>3</v>
      </c>
      <c r="E5" t="s">
        <v>15</v>
      </c>
    </row>
    <row r="6">
      <c r="A6">
        <v>2</v>
      </c>
      <c r="B6" t="s">
        <v>58</v>
      </c>
      <c r="C6" t="s">
        <v>55</v>
      </c>
      <c r="D6" s="6">
        <f>'Besoins'!$B$2*0.15</f>
        <v>0.15</v>
      </c>
      <c r="E6" t="s">
        <v>15</v>
      </c>
    </row>
    <row r="7">
      <c r="A7">
        <v>2</v>
      </c>
      <c r="B7" t="s">
        <v>59</v>
      </c>
      <c r="C7" t="s">
        <v>55</v>
      </c>
      <c r="D7" s="6">
        <f>'Besoins'!$B$2*0.075</f>
        <v>0.075</v>
      </c>
      <c r="E7" t="s">
        <v>15</v>
      </c>
    </row>
    <row r="8">
      <c r="A8">
        <v>2</v>
      </c>
      <c r="B8" t="s">
        <v>60</v>
      </c>
      <c r="C8" t="s">
        <v>55</v>
      </c>
      <c r="D8" s="6">
        <f>'Besoins'!$B$2*0.0075</f>
        <v>0.0075</v>
      </c>
      <c r="E8" t="s">
        <v>15</v>
      </c>
    </row>
    <row r="9">
      <c r="A9">
        <v>1</v>
      </c>
      <c r="B9" t="s">
        <v>61</v>
      </c>
      <c r="C9" t="s">
        <v>53</v>
      </c>
      <c r="D9" s="6">
        <f>'Besoins'!$B$2*100</f>
        <v>100</v>
      </c>
      <c r="E9" t="s">
        <v>3</v>
      </c>
    </row>
    <row r="10">
      <c r="A10">
        <v>2</v>
      </c>
      <c r="B10" t="s">
        <v>62</v>
      </c>
      <c r="C10" t="s">
        <v>55</v>
      </c>
      <c r="D10" s="6">
        <f>'Besoins'!$B$2*4</f>
        <v>4</v>
      </c>
      <c r="E10" t="s">
        <v>15</v>
      </c>
    </row>
    <row r="11">
      <c r="A11">
        <v>2</v>
      </c>
      <c r="B11" t="s">
        <v>58</v>
      </c>
      <c r="C11" t="s">
        <v>55</v>
      </c>
      <c r="D11" s="6">
        <f>'Besoins'!$B$2*0.2</f>
        <v>0.2</v>
      </c>
      <c r="E11" t="s">
        <v>15</v>
      </c>
    </row>
    <row r="12">
      <c r="A12">
        <v>2</v>
      </c>
      <c r="B12" t="s">
        <v>60</v>
      </c>
      <c r="C12" t="s">
        <v>55</v>
      </c>
      <c r="D12" s="6">
        <f>'Besoins'!$B$2*0.05</f>
        <v>0.05</v>
      </c>
      <c r="E12" t="s">
        <v>15</v>
      </c>
    </row>
    <row r="13">
      <c r="A13">
        <v>2</v>
      </c>
      <c r="B13" t="s">
        <v>59</v>
      </c>
      <c r="C13" t="s">
        <v>55</v>
      </c>
      <c r="D13" s="6">
        <f>'Besoins'!$B$2*0.1</f>
        <v>0.1</v>
      </c>
      <c r="E13" t="s">
        <v>15</v>
      </c>
    </row>
    <row r="14">
      <c r="A14">
        <v>1</v>
      </c>
      <c r="B14" t="s">
        <v>63</v>
      </c>
      <c r="C14" t="s">
        <v>64</v>
      </c>
      <c r="D14" s="6">
        <f>'Besoins'!$B$2*1</f>
        <v>1</v>
      </c>
      <c r="E14" t="s">
        <v>15</v>
      </c>
    </row>
    <row r="15">
      <c r="A15">
        <v>1</v>
      </c>
      <c r="B15" t="s">
        <v>65</v>
      </c>
      <c r="C15" t="s">
        <v>55</v>
      </c>
      <c r="D15" s="6">
        <f>'Besoins'!$B$2*1.65</f>
        <v>1.65</v>
      </c>
      <c r="E15" t="s">
        <v>15</v>
      </c>
    </row>
    <row r="16">
      <c r="A16">
        <v>1</v>
      </c>
      <c r="B16" t="s">
        <v>66</v>
      </c>
      <c r="C16" t="s">
        <v>55</v>
      </c>
      <c r="D16" s="6">
        <f>'Besoins'!$B$2*0.036</f>
        <v>0.036</v>
      </c>
      <c r="E16" t="s">
        <v>15</v>
      </c>
    </row>
    <row r="17">
      <c r="A17">
        <v>1</v>
      </c>
      <c r="B17" t="s">
        <v>67</v>
      </c>
      <c r="C17" t="s">
        <v>55</v>
      </c>
      <c r="D17" s="6">
        <f>'Besoins'!$B$2*0.007</f>
        <v>0.007</v>
      </c>
      <c r="E17"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2">
        <v>68</v>
      </c>
      <c r="B1"/>
      <c r="C1"/>
      <c r="D1"/>
    </row>
    <row r="2">
      <c r="A2" t="str" s="12">
        <f>"GRO_CDC_168B · GRO.GARNITUR · référence : "&amp;Besoins!B3&amp;" "&amp;Besoins!C3&amp;" · multiplicateur réglable sur la feuille ""Besoins"""</f>
        <v>GRO_CDC_168B · GRO.GARNITUR · référence : 100 pc · multiplicateur réglable sur la feuille </v>
      </c>
      <c r="B2"/>
      <c r="C2"/>
      <c r="D2"/>
    </row>
    <row r="3">
      <c r="A3"/>
      <c r="B3"/>
      <c r="C3"/>
      <c r="D3"/>
    </row>
    <row r="4">
      <c r="A4" t="s" s="13">
        <v>69</v>
      </c>
      <c r="B4"/>
      <c r="C4"/>
      <c r="D4"/>
    </row>
    <row r="5">
      <c r="A5" t="s" s="14">
        <v>70</v>
      </c>
      <c r="B5" t="str" s="11">
        <f>Procedure!D2</f>
        <v>Mise en place du poste de travail — Vérifier les D.L.C., peser les denrées, sélectionner le matériel nécessaire. Laver et désinfecter le matériel et le poste de travail en suivant les protocoles.</v>
      </c>
      <c r="C5"/>
      <c r="D5"/>
    </row>
    <row r="6">
      <c r="A6" t="s" s="14">
        <v>71</v>
      </c>
      <c r="B6" t="str" s="11">
        <f>Procedure!D3</f>
        <v>Préparations préliminaires — Déconditionner les petits pois suivant la procédure. Mettre les petits pois dans 4 bacs GN 1/1 H 100 perforés. Réserver au froid. Déconditionner les petits oignons grelots. Réserver au froid dans 1 bac GN 1/1 H 45, qui servira ultérieurement à la cuisson. Laver et désinfecter la laitue suivant la procédure. Ciseler la laitue. Réserver au froid. Carottes (version collectivité) : jeunes carottes très fines surgelées, glacées à blanc selon la Fiche 169C — le livre part de carottes fraîches : « Tailler les carottes en morceaux de 3 à 4 cm dans leur longueur. Faire tourner juste quelques instants les morceaux de carottes dans l'éplucheuse, ce qui aura pour effet de les éplucher et de les « tourner » légèrement. Laver et désinfecter les carottes suivant la procédure. Réserver au froid. »</v>
      </c>
      <c r="C6"/>
      <c r="D6"/>
    </row>
    <row r="7">
      <c r="A7"/>
      <c r="B7" t="str">
        <f>Besoins!B14</f>
        <v>Petits pois doux très fins surgelés</v>
      </c>
      <c r="C7" s="6">
        <f>Besoins!E14</f>
        <v>15</v>
      </c>
      <c r="D7" t="str">
        <f>Besoins!F14</f>
        <v>kg</v>
      </c>
    </row>
    <row r="8">
      <c r="A8"/>
      <c r="B8" t="s">
        <v>72</v>
      </c>
      <c r="C8" s="6">
        <f>'Besoins'!$B$2*1</f>
        <v>1</v>
      </c>
      <c r="D8" t="s">
        <v>15</v>
      </c>
    </row>
    <row r="9">
      <c r="A9" t="s" s="14">
        <v>73</v>
      </c>
      <c r="B9" t="str" s="11">
        <f>Procedure!D4</f>
        <v>Marquer la cuisson des petits pois à la paysanne — Chauffer le four sur la position vapeur. Étager les bacs de petits pois sur l'échelle de cuisson. Enfourner et cuire pendant 20 minutes environ. Chauffer le four sur la position chaleur sèche à + 150 °C. Glacer à blanc les petits oignons grelots (voir la recette : Fiche 169). Glacer à blanc les carottes (voir la recette : Fiche 169C). Dans la sauteuse, faire fondre le beurre restant. Dans la sauteuse, faire suer la salade ciselée. Ajouter les petits pois, les carottes et les petits oignons glacés à blanc. ⚠️☢️ ATTENTION : LES GLAÇAGES (FICHES 169 ET 169C) SONT DÉJÀ SALÉS — GOÛTER AVANT DE SALER ⚠️☢️ Saler et poivrer. Mélanger avec précaution à l'aide d'une écumoire. Rectifier l'assaisonnement. Laisser mijoter quelques instants.</v>
      </c>
      <c r="C9"/>
      <c r="D9"/>
    </row>
    <row r="10">
      <c r="A10"/>
      <c r="B10" t="s">
        <v>74</v>
      </c>
      <c r="C10" s="6">
        <f>'Besoins'!$B$2*75</f>
        <v>75</v>
      </c>
      <c r="D10" t="s">
        <v>3</v>
      </c>
    </row>
    <row r="11">
      <c r="A11"/>
      <c r="B11" t="s">
        <v>75</v>
      </c>
      <c r="C11" s="6">
        <f>'Besoins'!$B$2*100</f>
        <v>100</v>
      </c>
      <c r="D11" t="s">
        <v>3</v>
      </c>
    </row>
    <row r="12">
      <c r="A12"/>
      <c r="B12" t="s">
        <v>76</v>
      </c>
      <c r="C12" s="6">
        <f>'Besoins'!$B$2*1.65</f>
        <v>1.65</v>
      </c>
      <c r="D12" t="s">
        <v>15</v>
      </c>
    </row>
    <row r="13">
      <c r="A13"/>
      <c r="B13" t="s">
        <v>77</v>
      </c>
      <c r="C13" s="6">
        <f>'Besoins'!$B$2*0.036</f>
        <v>0.036</v>
      </c>
      <c r="D13" t="s">
        <v>15</v>
      </c>
    </row>
    <row r="14">
      <c r="A14"/>
      <c r="B14" t="str">
        <f>Besoins!B7</f>
        <v>Poivre noir moulu</v>
      </c>
      <c r="C14" s="6">
        <f>Besoins!E7</f>
        <v>0.007</v>
      </c>
      <c r="D14" t="str">
        <f>Besoins!F7</f>
        <v>kg</v>
      </c>
    </row>
    <row r="15">
      <c r="A15"/>
      <c r="B15"/>
      <c r="C15"/>
      <c r="D15"/>
    </row>
    <row r="16">
      <c r="A16" t="s" s="13">
        <v>78</v>
      </c>
      <c r="B16"/>
      <c r="C16"/>
      <c r="D16"/>
    </row>
    <row r="17">
      <c r="A17" t="s" s="14">
        <v>70</v>
      </c>
      <c r="B17" t="str" s="11">
        <f>Procedure!D5</f>
        <v>Mise en place du poste de travail — Verifier les DLC, peser les denrees, selectionner le materiel necessaire. Laver et desinfecter le materiel et le poste de travail en suivant les protocoles.</v>
      </c>
      <c r="C17"/>
      <c r="D17"/>
    </row>
    <row r="18">
      <c r="A18" t="s" s="14">
        <v>71</v>
      </c>
      <c r="B18" t="str" s="11">
        <f>Procedure!D6</f>
        <v>Preparations preliminaires — Deconditionner les petits oignons grelots suivant la procedure. Dans une calotte, faire fondre le beurre.</v>
      </c>
      <c r="C18"/>
      <c r="D18"/>
    </row>
    <row r="19">
      <c r="A19"/>
      <c r="B19" t="str">
        <f>Besoins!B13</f>
        <v>Petits oignons blancs surgelés</v>
      </c>
      <c r="C19" s="6">
        <f>Besoins!E13</f>
        <v>3</v>
      </c>
      <c r="D19" t="str">
        <f>Besoins!F13</f>
        <v>kg</v>
      </c>
    </row>
    <row r="20">
      <c r="A20"/>
      <c r="B20" t="s">
        <v>76</v>
      </c>
      <c r="C20" s="6">
        <f>'Besoins'!$B$2*0.15</f>
        <v>0.15</v>
      </c>
      <c r="D20" t="s">
        <v>15</v>
      </c>
    </row>
    <row r="21">
      <c r="A21" t="s" s="14">
        <v>73</v>
      </c>
      <c r="B21" t="str" s="11">
        <f>Procedure!D7</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21"/>
      <c r="D21"/>
    </row>
    <row r="22">
      <c r="A22"/>
      <c r="B22" t="s">
        <v>79</v>
      </c>
      <c r="C22" s="6">
        <f>'Besoins'!$B$2*0.075</f>
        <v>0.075</v>
      </c>
      <c r="D22" t="s">
        <v>15</v>
      </c>
    </row>
    <row r="23">
      <c r="A23"/>
      <c r="B23" t="s">
        <v>77</v>
      </c>
      <c r="C23" s="6">
        <f>'Besoins'!$B$2*0.0075</f>
        <v>0.0075</v>
      </c>
      <c r="D23" t="s">
        <v>15</v>
      </c>
    </row>
    <row r="24">
      <c r="A24" t="s" s="14">
        <v>80</v>
      </c>
      <c r="B24" t="str" s="11">
        <f>Procedure!D8</f>
        <v>Decanter — Debarrasser delicatement les petits oignons directement sur le plat a garnir, ou bien reserver dans le bac de cuisson en attente d'utilisation.</v>
      </c>
      <c r="C24"/>
      <c r="D24"/>
    </row>
    <row r="25">
      <c r="A25" t="s" s="14">
        <v>81</v>
      </c>
      <c r="B25" t="str" s="11">
        <f>Procedure!D9</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25"/>
      <c r="D25"/>
    </row>
    <row r="26">
      <c r="A26"/>
      <c r="B26"/>
      <c r="C26"/>
      <c r="D26"/>
    </row>
    <row r="27">
      <c r="A27" t="s" s="13">
        <v>82</v>
      </c>
      <c r="B27"/>
      <c r="C27"/>
      <c r="D27"/>
    </row>
    <row r="28">
      <c r="A28" t="s" s="14">
        <v>70</v>
      </c>
      <c r="B28" t="str" s="11">
        <f>Procedure!D10</f>
        <v>Mise en place du poste de travail — Verifier les DLC, peser les denrees, selectionner le materiel necessaire. Laver et desinfecter le materiel et le poste de travail en suivant les protocoles.</v>
      </c>
      <c r="C28"/>
      <c r="D28"/>
    </row>
    <row r="29">
      <c r="A29" t="s" s="14">
        <v>71</v>
      </c>
      <c r="B29" t="str" s="11">
        <f>Procedure!D11</f>
        <v>Preparations preliminaires — Deconditionner les jeunes carottes tres fines surgelees suivant la procedure.</v>
      </c>
      <c r="C29"/>
      <c r="D29"/>
    </row>
    <row r="30">
      <c r="A30"/>
      <c r="B30" t="str">
        <f>Besoins!B12</f>
        <v>Jeunes carottes très fines surgelées</v>
      </c>
      <c r="C30" s="6">
        <f>Besoins!E12</f>
        <v>4</v>
      </c>
      <c r="D30" t="str">
        <f>Besoins!F12</f>
        <v>kg</v>
      </c>
    </row>
    <row r="31">
      <c r="A31" t="s" s="14">
        <v>73</v>
      </c>
      <c r="B31" t="str" s="11">
        <f>Procedure!D12</f>
        <v>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v>
      </c>
      <c r="C31"/>
      <c r="D31"/>
    </row>
    <row r="32">
      <c r="A32"/>
      <c r="B32" t="s">
        <v>76</v>
      </c>
      <c r="C32" s="6">
        <f>'Besoins'!$B$2*0.2</f>
        <v>0.2</v>
      </c>
      <c r="D32" t="s">
        <v>15</v>
      </c>
    </row>
    <row r="33">
      <c r="A33"/>
      <c r="B33" t="s">
        <v>77</v>
      </c>
      <c r="C33" s="6">
        <f>'Besoins'!$B$2*0.05</f>
        <v>0.05</v>
      </c>
      <c r="D33" t="s">
        <v>15</v>
      </c>
    </row>
    <row r="34">
      <c r="A34"/>
      <c r="B34" t="s">
        <v>79</v>
      </c>
      <c r="C34" s="6">
        <f>'Besoins'!$B$2*0.1</f>
        <v>0.1</v>
      </c>
      <c r="D34" t="s">
        <v>15</v>
      </c>
    </row>
    <row r="35">
      <c r="A35" t="s" s="14">
        <v>80</v>
      </c>
      <c r="B35" t="str" s="11">
        <f>Procedure!D13</f>
        <v>Decanter — Debarrasser delicatement les carottes directement sur le plat a garnir, ou bien reserver dans le bac de cuisson en attente d'utilisation.</v>
      </c>
      <c r="C35"/>
      <c r="D35"/>
    </row>
    <row r="36">
      <c r="A36"/>
      <c r="B36"/>
      <c r="C36"/>
      <c r="D36"/>
    </row>
    <row r="37">
      <c r="A37" t="s" s="15">
        <v>83</v>
      </c>
      <c r="B37"/>
      <c r="C37"/>
      <c r="D37"/>
    </row>
  </sheetData>
  <sheetProtection sheet="1" formatRows="0" formatColumns="0"/>
  <mergeCells count="18">
    <mergeCell ref="A1:D1"/>
    <mergeCell ref="A2:D2"/>
    <mergeCell ref="A4:D4"/>
    <mergeCell ref="B5:D5"/>
    <mergeCell ref="B6:D6"/>
    <mergeCell ref="B9:D9"/>
    <mergeCell ref="A16:D16"/>
    <mergeCell ref="B17:D17"/>
    <mergeCell ref="B18:D18"/>
    <mergeCell ref="B21:D21"/>
    <mergeCell ref="B24:D24"/>
    <mergeCell ref="B25:D25"/>
    <mergeCell ref="A27:D27"/>
    <mergeCell ref="B28:D28"/>
    <mergeCell ref="B29:D29"/>
    <mergeCell ref="B31:D31"/>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2026-09-27T12:36:58Z</dcterms:created>
  <dc:title>PETITS POIS À LA PAYSANNE</dc:title>
  <dc:subject/>
  <dc:creator>CUIS.web</dc:creator>
  <cp:lastModifiedBy/>
  <cp:keywords/>
  <dc:description>Export automatique — moteur récursif d'origine : Bernard Vandendaele</dc:description>
  <cp:category/>
  <dc:language>en-US</dc:language>
  <dcterms:modified xsi:type="dcterms:W3CDTF">2026-09-27T12:36:58Z</dcterms:modified>
  <cp:revision>1</cp:revision>
</cp:coreProperties>
</file>