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<sst xmlns="http://schemas.openxmlformats.org/spreadsheetml/2006/main" count="93" uniqueCount="93">
  <si>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</si>
  <si>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</si>
  <si>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</si>
  <si>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</si>
  <si>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</si>
  <si>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</si>
  <si>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</si>
  <si>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</si>
  <si>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</si>
  <si>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</si>
  <si>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</si>
  <si>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</si>
  <si>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</si>
  <si>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</si>
  <si>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</si>
  <si>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</si>
  <si>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</si>
  <si>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</si>
  <si>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</si>
  <si>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</si>
  <si>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</si>
  <si>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</si>
  <si>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</si>
  <si>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</si>
  <si>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</si>
  <si>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</si>
  <si>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</si>
  <si>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</si>
  <si>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</si>
  <si>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</si>
  <si>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</si>
  <si>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</si>
  <si>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</si>
  <si>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</si>
  <si>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</si>
  <si>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</si>
  <si>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</si>
  <si>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</si>
  <si>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</si>
  <si>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</si>
  <si>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</si>
  <si>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</si>
  <si>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</si>
  <si>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</si>
  <si>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</si>
  <si>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</si>
  <si>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</si>
  <si>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</si>
  <si>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</si>
  <si>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</si>
  <si>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</si>
  <si>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Recette</t>
  </si>
  <si>
    <t>#</t>
  </si>
  <si>
    <t>Verbe</t>
  </si>
  <si>
    <t>Étape</t>
  </si>
  <si>
    <t>Précision technique</t>
  </si>
  <si>
    <t>Durée</t>
  </si>
  <si>
    <t>BRANDADE DE MORUE BÉNÉDICTINE</t>
  </si>
  <si>
    <t>Purée de pommes de terre reconstituée (nature)</t>
  </si>
  <si>
    <t>Verser les flocons dans l'eau froide en remuant au fouet, laisser reposer quelques minutes puis mélanger.</t>
  </si>
  <si>
    <t>Niveau</t>
  </si>
  <si>
    <t>Composant</t>
  </si>
  <si>
    <t>Type</t>
  </si>
  <si>
    <t>Quantité (× multiplicateur, voir feuille Besoins)</t>
  </si>
  <si>
    <t>recette</t>
  </si>
  <si>
    <t xml:space="preserve">    ↳ Filets de morue dessalée</t>
  </si>
  <si>
    <t>matiere</t>
  </si>
  <si>
    <t xml:space="preserve">    ↳ HUILE OLIVE (L) (conv.)</t>
  </si>
  <si>
    <t>conversion</t>
  </si>
  <si>
    <t xml:space="preserve">    ↳ Ail haché IQF</t>
  </si>
  <si>
    <t xml:space="preserve">    ↳ LAIT UHT demi écrémé France outre 10 litres</t>
  </si>
  <si>
    <t xml:space="preserve">    ↳ Crème double 45% MG</t>
  </si>
  <si>
    <t xml:space="preserve">    ↳ Purée de pommes de terre reconstituée (nature)</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</si>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</sst>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v>
      </c>
      <c r="E7" s="6">
        <f>D7*$B$2</f>
        <v>20</v>
      </c>
      <c r="F7" t="s">
        <v>15</v>
      </c>
      <c r="G7" s="8">
        <f>E7*0.0043</f>
        <v>0.086</v>
      </c>
    </row>
    <row r="8">
      <c r="A8" t="s">
        <v>16</v>
      </c>
      <c r="B8" t="s">
        <v>17</v>
      </c>
      <c r="C8" t="s">
        <v>18</v>
      </c>
      <c r="D8" s="4">
        <v>0.002</v>
      </c>
      <c r="E8" s="6">
        <f>D8*$B$2</f>
        <v>0.002</v>
      </c>
      <c r="F8" t="s">
        <v>19</v>
      </c>
      <c r="G8" s="8">
        <f>E8*20</f>
        <v>0.04</v>
      </c>
    </row>
    <row r="9">
      <c r="A9" t="s">
        <v>20</v>
      </c>
      <c r="B9" t="s">
        <v>21</v>
      </c>
      <c r="C9" t="s">
        <v>18</v>
      </c>
      <c r="D9" s="4">
        <v>0.012</v>
      </c>
      <c r="E9" s="6">
        <f>D9*$B$2</f>
        <v>0.012</v>
      </c>
      <c r="F9" t="s">
        <v>19</v>
      </c>
      <c r="G9" s="8">
        <f>E9*12.5</f>
        <v>0.15</v>
      </c>
    </row>
    <row r="10">
      <c r="A10" t="s">
        <v>22</v>
      </c>
      <c r="B10" t="s">
        <v>23</v>
      </c>
      <c r="C10" t="s">
        <v>24</v>
      </c>
      <c r="D10" s="4">
        <v>0.1</v>
      </c>
      <c r="E10" s="6">
        <f>D10*$B$2</f>
        <v>0.1</v>
      </c>
      <c r="F10" t="s">
        <v>25</v>
      </c>
      <c r="G10" s="8">
        <f>E10*65.22</f>
        <v>6.522</v>
      </c>
    </row>
    <row r="11">
      <c r="A11" t="s">
        <v>26</v>
      </c>
      <c r="B11" t="s">
        <v>27</v>
      </c>
      <c r="C11" t="s">
        <v>28</v>
      </c>
      <c r="D11" s="4">
        <v>1</v>
      </c>
      <c r="E11" s="6">
        <f>D11*$B$2</f>
        <v>1</v>
      </c>
      <c r="F11" t="s">
        <v>15</v>
      </c>
      <c r="G11" s="8">
        <f>E11*1.67</f>
        <v>1.67</v>
      </c>
    </row>
    <row r="12">
      <c r="A12" t="s">
        <v>29</v>
      </c>
      <c r="B12" t="s">
        <v>30</v>
      </c>
      <c r="C12" t="s">
        <v>31</v>
      </c>
      <c r="D12" s="4">
        <v>0.3</v>
      </c>
      <c r="E12" s="6">
        <f>D12*$B$2</f>
        <v>0.3</v>
      </c>
      <c r="F12" t="s">
        <v>19</v>
      </c>
      <c r="G12" s="8">
        <f>E12*5.2</f>
        <v>1.56</v>
      </c>
    </row>
    <row r="13">
      <c r="A13" t="s">
        <v>32</v>
      </c>
      <c r="B13" t="s">
        <v>33</v>
      </c>
      <c r="C13" t="s">
        <v>34</v>
      </c>
      <c r="D13" s="4">
        <v>2</v>
      </c>
      <c r="E13" s="6">
        <f>D13*$B$2</f>
        <v>2</v>
      </c>
      <c r="F13" t="s">
        <v>19</v>
      </c>
      <c r="G13" s="8">
        <f>E13*4.2</f>
        <v>8.4</v>
      </c>
    </row>
    <row r="14">
      <c r="A14" t="s">
        <v>35</v>
      </c>
      <c r="B14" t="s">
        <v>36</v>
      </c>
      <c r="C14" t="s">
        <v>37</v>
      </c>
      <c r="D14" s="4">
        <v>1</v>
      </c>
      <c r="E14" s="6">
        <f>D14*$B$2</f>
        <v>1</v>
      </c>
      <c r="F14" t="s">
        <v>19</v>
      </c>
      <c r="G14" s="8">
        <f>E14*7.2</f>
        <v>7.2</v>
      </c>
    </row>
    <row r="15">
      <c r="A15" t="s">
        <v>38</v>
      </c>
      <c r="B15" t="s">
        <v>39</v>
      </c>
      <c r="C15" t="s">
        <v>40</v>
      </c>
      <c r="D15" s="4">
        <v>5</v>
      </c>
      <c r="E15" s="6">
        <f>D15*$B$2</f>
        <v>5</v>
      </c>
      <c r="F15" t="s">
        <v>19</v>
      </c>
      <c r="G15" s="8">
        <f>E15*3.08</f>
        <v>15.4</v>
      </c>
    </row>
    <row r="16">
      <c r="A16" t="s">
        <v>41</v>
      </c>
      <c r="B16" t="s">
        <v>42</v>
      </c>
      <c r="C16" t="s">
        <v>43</v>
      </c>
      <c r="D16" s="4">
        <v>0.036</v>
      </c>
      <c r="E16" s="6">
        <f>D16*$B$2</f>
        <v>0.036</v>
      </c>
      <c r="F16" t="s">
        <v>19</v>
      </c>
      <c r="G16" s="8">
        <f>E16*0.35</f>
        <v>0.0126</v>
      </c>
    </row>
    <row r="17">
      <c r="A17" t="s">
        <v>44</v>
      </c>
      <c r="B17" t="s">
        <v>45</v>
      </c>
      <c r="C17" t="s">
        <v>46</v>
      </c>
      <c r="D17" s="4">
        <v>0.2</v>
      </c>
      <c r="E17" s="6">
        <f>D17*$B$2</f>
        <v>0.2</v>
      </c>
      <c r="F17" t="s">
        <v>19</v>
      </c>
      <c r="G17" s="8">
        <f>E17*9.26</f>
        <v>1.852</v>
      </c>
    </row>
    <row r="18">
      <c r="A18" t="s">
        <v>47</v>
      </c>
      <c r="B18" t="s">
        <v>48</v>
      </c>
      <c r="C18" t="s">
        <v>49</v>
      </c>
      <c r="D18" s="4">
        <v>16</v>
      </c>
      <c r="E18" s="6">
        <f>D18*$B$2</f>
        <v>16</v>
      </c>
      <c r="F18" t="s">
        <v>19</v>
      </c>
      <c r="G18" s="8">
        <f>E18*19.92</f>
        <v>318.72</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Désinfecter le matériel et le poste de travail suivant la procédure.</t>
        </is>
      </c>
      <c r="E2" t="s" s="11"/>
      <c r="F2"/>
    </row>
    <row r="3">
      <c r="A3" t="s">
        <v>57</v>
      </c>
      <c r="B3">
        <v>2</v>
      </c>
      <c r="C3"/>
      <c r="D3" t="inlineStr" s="11">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1"/>
      <c r="F3"/>
    </row>
    <row r="4">
      <c r="A4" t="s">
        <v>57</v>
      </c>
      <c r="B4">
        <v>3</v>
      </c>
      <c r="C4"/>
      <c r="D4" t="inlineStr" s="11">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1"/>
      <c r="F4"/>
    </row>
    <row r="5">
      <c r="A5" t="s">
        <v>57</v>
      </c>
      <c r="B5">
        <v>4</v>
      </c>
      <c r="C5"/>
      <c r="D5" t="inlineStr" s="11">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1"/>
      <c r="F5"/>
    </row>
    <row r="6">
      <c r="A6" t="s">
        <v>57</v>
      </c>
      <c r="B6">
        <v>5</v>
      </c>
      <c r="C6"/>
      <c r="D6" t="inlineStr" s="11">
        <is>
          <t>Décanter la préparation — Dans les 8 bacs GN 1/1 beurrés, répartir la brandade bénédictine. Égaliser la surface. Saupoudrer d'emmental râpé. Parsemer de parcelles de beurre. Étager les bacs sur l'échelle de cuisson.</t>
        </is>
      </c>
      <c r="E6" t="s" s="11"/>
      <c r="F6"/>
    </row>
    <row r="7">
      <c r="A7" t="s">
        <v>57</v>
      </c>
      <c r="B7">
        <v>6</v>
      </c>
      <c r="C7"/>
      <c r="D7" t="inlineStr" s="11">
        <is>
          <t>Gratiner — Passer au four en chaleur sèche à + 170 °C et gratiner légèrement la surface. Respecter la procédure de fin de cuisson. Stocker en armoire chaude et maintenir à + 63 °C, en attente de consommation.</t>
        </is>
      </c>
      <c r="E7" t="s" s="11"/>
      <c r="F7"/>
    </row>
    <row r="8">
      <c r="A8" t="s">
        <v>57</v>
      </c>
      <c r="B8">
        <v>7</v>
      </c>
      <c r="C8"/>
      <c r="D8" t="inlineStr" s="11">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1"/>
      <c r="F8"/>
    </row>
    <row r="9">
      <c r="A9" t="s">
        <v>58</v>
      </c>
      <c r="B9">
        <v>1</v>
      </c>
      <c r="C9"/>
      <c r="D9" t="s" s="11">
        <v>59</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66</v>
      </c>
      <c r="D3" s="6">
        <f>'Besoins'!$B$2*16</f>
        <v>16</v>
      </c>
      <c r="E3" t="s">
        <v>19</v>
      </c>
    </row>
    <row r="4">
      <c r="A4">
        <v>1</v>
      </c>
      <c r="B4" t="s">
        <v>67</v>
      </c>
      <c r="C4" t="s">
        <v>68</v>
      </c>
      <c r="D4" s="6">
        <f>'Besoins'!$B$2*0.5</f>
        <v>0.5</v>
      </c>
      <c r="E4" t="s">
        <v>15</v>
      </c>
    </row>
    <row r="5">
      <c r="A5">
        <v>1</v>
      </c>
      <c r="B5" t="s">
        <v>69</v>
      </c>
      <c r="C5" t="s">
        <v>66</v>
      </c>
      <c r="D5" s="6">
        <f>'Besoins'!$B$2*0.2</f>
        <v>0.2</v>
      </c>
      <c r="E5" t="s">
        <v>19</v>
      </c>
    </row>
    <row r="6">
      <c r="A6">
        <v>1</v>
      </c>
      <c r="B6" t="s">
        <v>70</v>
      </c>
      <c r="C6" t="s">
        <v>66</v>
      </c>
      <c r="D6" s="6">
        <f>'Besoins'!$B$2*1</f>
        <v>1</v>
      </c>
      <c r="E6" t="s">
        <v>15</v>
      </c>
    </row>
    <row r="7">
      <c r="A7">
        <v>1</v>
      </c>
      <c r="B7" t="s">
        <v>71</v>
      </c>
      <c r="C7" t="s">
        <v>66</v>
      </c>
      <c r="D7" s="6">
        <f>'Besoins'!$B$2*2</f>
        <v>2</v>
      </c>
      <c r="E7" t="s">
        <v>19</v>
      </c>
    </row>
    <row r="8">
      <c r="A8">
        <v>1</v>
      </c>
      <c r="B8" t="s">
        <v>72</v>
      </c>
      <c r="C8" t="s">
        <v>64</v>
      </c>
      <c r="D8" s="6">
        <f>'Besoins'!$B$2*25</f>
        <v>25</v>
      </c>
      <c r="E8" t="s">
        <v>19</v>
      </c>
    </row>
    <row r="9">
      <c r="A9">
        <v>2</v>
      </c>
      <c r="B9" t="s">
        <v>73</v>
      </c>
      <c r="C9" t="s">
        <v>66</v>
      </c>
      <c r="D9" s="6">
        <f>'Besoins'!$B$2*5</f>
        <v>5</v>
      </c>
      <c r="E9" t="s">
        <v>19</v>
      </c>
    </row>
    <row r="10">
      <c r="A10">
        <v>2</v>
      </c>
      <c r="B10" t="s">
        <v>74</v>
      </c>
      <c r="C10" t="s">
        <v>66</v>
      </c>
      <c r="D10" s="6">
        <f>'Besoins'!$B$2*20</f>
        <v>20</v>
      </c>
      <c r="E10" t="s">
        <v>15</v>
      </c>
    </row>
    <row r="11">
      <c r="A11">
        <v>1</v>
      </c>
      <c r="B11" t="s">
        <v>75</v>
      </c>
      <c r="C11" t="s">
        <v>66</v>
      </c>
      <c r="D11" s="6">
        <f>'Besoins'!$B$2*0.012</f>
        <v>0.012</v>
      </c>
      <c r="E11" t="s">
        <v>19</v>
      </c>
    </row>
    <row r="12">
      <c r="A12">
        <v>1</v>
      </c>
      <c r="B12" t="s">
        <v>76</v>
      </c>
      <c r="C12" t="s">
        <v>66</v>
      </c>
      <c r="D12" s="6">
        <f>'Besoins'!$B$2*0.036</f>
        <v>0.036</v>
      </c>
      <c r="E12" t="s">
        <v>19</v>
      </c>
    </row>
    <row r="13">
      <c r="A13">
        <v>1</v>
      </c>
      <c r="B13" t="s">
        <v>77</v>
      </c>
      <c r="C13" t="s">
        <v>66</v>
      </c>
      <c r="D13" s="6">
        <f>'Besoins'!$B$2*0.002</f>
        <v>0.002</v>
      </c>
      <c r="E13" t="s">
        <v>19</v>
      </c>
    </row>
    <row r="14">
      <c r="A14">
        <v>1</v>
      </c>
      <c r="B14" t="s">
        <v>78</v>
      </c>
      <c r="C14" t="s">
        <v>66</v>
      </c>
      <c r="D14" s="6">
        <f>'Besoins'!$B$2*0.3</f>
        <v>0.3</v>
      </c>
      <c r="E14" t="s">
        <v>19</v>
      </c>
    </row>
    <row r="15">
      <c r="A15">
        <v>1</v>
      </c>
      <c r="B15" t="s">
        <v>79</v>
      </c>
      <c r="C15" t="s">
        <v>66</v>
      </c>
      <c r="D15" s="6">
        <f>'Besoins'!$B$2*1</f>
        <v>1</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Désinfecter le matériel et le poste de travail suivant la procédure.</v>
      </c>
      <c r="C5"/>
      <c r="D5"/>
    </row>
    <row r="6">
      <c r="A6" t="s" s="14">
        <v>83</v>
      </c>
      <c r="B6" t="str" s="11">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6">
        <f>Besoins!E18</f>
        <v>16</v>
      </c>
      <c r="D7" t="str">
        <f>Besoins!F18</f>
        <v>kg</v>
      </c>
    </row>
    <row r="8">
      <c r="A8"/>
      <c r="B8" t="str">
        <f>Besoins!B17</f>
        <v>Ail haché IQF</v>
      </c>
      <c r="C8" s="6">
        <f>Besoins!E17</f>
        <v>0.2</v>
      </c>
      <c r="D8" t="str">
        <f>Besoins!F17</f>
        <v>kg</v>
      </c>
    </row>
    <row r="9">
      <c r="A9"/>
      <c r="B9" t="str">
        <f>Besoins!B11</f>
        <v>LAIT UHT demi écrémé France outre 10 litres</v>
      </c>
      <c r="C9" s="6">
        <f>Besoins!E11</f>
        <v>1</v>
      </c>
      <c r="D9" t="str">
        <f>Besoins!F11</f>
        <v>lt</v>
      </c>
    </row>
    <row r="10">
      <c r="A10"/>
      <c r="B10" t="str">
        <f>Besoins!B13</f>
        <v>Crème double 45% MG</v>
      </c>
      <c r="C10" s="6">
        <f>Besoins!E13</f>
        <v>2</v>
      </c>
      <c r="D10" t="str">
        <f>Besoins!F13</f>
        <v>kg</v>
      </c>
    </row>
    <row r="11">
      <c r="A11"/>
      <c r="B11" t="str">
        <f>Besoins!B12</f>
        <v>Beurre doux 82% MG plaquette</v>
      </c>
      <c r="C11" s="6">
        <f>Besoins!E12</f>
        <v>0.3</v>
      </c>
      <c r="D11" t="str">
        <f>Besoins!F12</f>
        <v>kg</v>
      </c>
    </row>
    <row r="12">
      <c r="A12" t="s" s="14">
        <v>84</v>
      </c>
      <c r="B12" t="str" s="11">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85</v>
      </c>
      <c r="C13" s="6">
        <f>'Besoins'!$B$2*25</f>
        <v>25</v>
      </c>
      <c r="D13" t="s">
        <v>19</v>
      </c>
    </row>
    <row r="14">
      <c r="A14"/>
      <c r="B14" t="str">
        <f>Besoins!B16</f>
        <v>Sel fin de cuisine</v>
      </c>
      <c r="C14" s="6">
        <f>Besoins!E16</f>
        <v>0.036</v>
      </c>
      <c r="D14" t="str">
        <f>Besoins!F16</f>
        <v>kg</v>
      </c>
    </row>
    <row r="15">
      <c r="A15"/>
      <c r="B15" t="str">
        <f>Besoins!B8</f>
        <v>Noix de muscade moulue</v>
      </c>
      <c r="C15" s="6">
        <f>Besoins!E8</f>
        <v>0.002</v>
      </c>
      <c r="D15" t="str">
        <f>Besoins!F8</f>
        <v>kg</v>
      </c>
    </row>
    <row r="16">
      <c r="A16" t="s" s="14">
        <v>86</v>
      </c>
      <c r="B16" t="str" s="11">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87</v>
      </c>
      <c r="C17" s="6">
        <f>'Besoins'!$B$2*0.5</f>
        <v>0.5</v>
      </c>
      <c r="D17" t="s">
        <v>15</v>
      </c>
    </row>
    <row r="18">
      <c r="A18"/>
      <c r="B18" t="str">
        <f>Besoins!B9</f>
        <v>Poivre noir moulu</v>
      </c>
      <c r="C18" s="6">
        <f>Besoins!E9</f>
        <v>0.012</v>
      </c>
      <c r="D18" t="str">
        <f>Besoins!F9</f>
        <v>kg</v>
      </c>
    </row>
    <row r="19">
      <c r="A19" t="s" s="14">
        <v>88</v>
      </c>
      <c r="B19" t="str" s="11">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6">
        <f>Besoins!E14</f>
        <v>1</v>
      </c>
      <c r="D20" t="str">
        <f>Besoins!F14</f>
        <v>kg</v>
      </c>
    </row>
    <row r="21">
      <c r="A21" t="s" s="14">
        <v>89</v>
      </c>
      <c r="B21" t="str" s="11">
        <f>Procedure!D7</f>
        <v>Gratiner — Passer au four en chaleur sèche à + 170 °C et gratiner légèrement la surface. Respecter la procédure de fin de cuisson. Stocker en armoire chaude et maintenir à + 63 °C, en attente de consommation.</v>
      </c>
      <c r="C21"/>
      <c r="D21"/>
    </row>
    <row r="22">
      <c r="A22" t="s" s="14">
        <v>90</v>
      </c>
      <c r="B22" t="str" s="11">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3">
        <v>91</v>
      </c>
      <c r="B24"/>
      <c r="C24"/>
      <c r="D24"/>
    </row>
    <row r="25">
      <c r="A25" t="s" s="14">
        <v>82</v>
      </c>
      <c r="B25" t="str" s="11">
        <f>Procedure!D9</f>
        <v>Verser les flocons dans l'eau froide en remuant au fouet, laisser reposer quelques minutes puis mélanger.</v>
      </c>
      <c r="C25"/>
      <c r="D25"/>
    </row>
    <row r="26">
      <c r="A26"/>
      <c r="B26" t="str">
        <f>Besoins!B15</f>
        <v>Purée de pommes de terre en flocons nature (sans lait)</v>
      </c>
      <c r="C26" s="6">
        <f>Besoins!E15</f>
        <v>5</v>
      </c>
      <c r="D26" t="str">
        <f>Besoins!F15</f>
        <v>kg</v>
      </c>
    </row>
    <row r="27">
      <c r="A27"/>
      <c r="B27" t="str">
        <f>Besoins!B7</f>
        <v>Eau (robinet - moy. France 2026)</v>
      </c>
      <c r="C27" s="6">
        <f>Besoins!E7</f>
        <v>20</v>
      </c>
      <c r="D27" t="str">
        <f>Besoins!F7</f>
        <v>lt</v>
      </c>
    </row>
    <row r="28">
      <c r="A28"/>
      <c r="B28"/>
      <c r="C28"/>
      <c r="D28"/>
    </row>
    <row r="29">
      <c r="A29" t="s" s="15">
        <v>92</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2026-09-27T15:56:06Z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2026-09-27T15:56:06Z</dcterms:modified>
  <cp:revision>1</cp:revision>
</cp:coreProperties>
</file>