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<sst xmlns="http://schemas.openxmlformats.org/spreadsheetml/2006/main" count="94" uniqueCount="94">
  <si>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</si>
  <si>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</si>
  <si>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</si>
  <si>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</si>
  <si>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</si>
  <si>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</si>
  <si>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</si>
  <si>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</si>
  <si>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</si>
  <si>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</si>
  <si>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</si>
  <si>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</si>
  <si>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</si>
  <si>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</si>
  <si>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</si>
  <si>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</si>
  <si>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</si>
  <si>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</si>
  <si>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</si>
  <si>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</si>
  <si>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</si>
  <si>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</si>
  <si>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</si>
  <si>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RNME1014107</t>
  </si>
  <si>
    <t>Vin blanc bib 10L UE</t>
  </si>
  <si>
    <t>Boissons</t>
  </si>
  <si>
    <t>u</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</si>
  <si>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</si>
  <si>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</si>
  <si>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</si>
  <si>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</si>
  <si>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</si>
  <si>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</si>
  <si>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</si>
  <si>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</si>
  <si>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</si>
  <si>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</si>
  <si>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</si>
  <si>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</si>
  <si>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</si>
  <si>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</si>
  <si>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RNMS00157</t>
  </si>
  <si>
    <t>Côte échine non saumurée UE</t>
  </si>
  <si>
    <t>Viandes surgelées</t>
  </si>
  <si>
    <t>RNMS00143</t>
  </si>
  <si>
    <t>Épaule d'agneau désossée</t>
  </si>
  <si>
    <t>RNM0590162</t>
  </si>
  <si>
    <t>BOEUF vache (paleron) semi-paré U.E. sous-vide</t>
  </si>
  <si>
    <t>Porc frais</t>
  </si>
  <si>
    <t>Total</t>
  </si>
  <si>
    <t>Recette</t>
  </si>
  <si>
    <t>#</t>
  </si>
  <si>
    <t>Verbe</t>
  </si>
  <si>
    <t>Étape</t>
  </si>
  <si>
    <t>Précision technique</t>
  </si>
  <si>
    <t>Durée</t>
  </si>
  <si>
    <t>BAECKEOFA ALSACIEN AUX TROIS VIANDES</t>
  </si>
  <si>
    <t>Dresser et servir — Dresser la portion de viande et de pommes de terre à l'assiette. Accompagner de salade verte.</t>
  </si>
  <si>
    <t>Bouillon de bœuf reconstitué (collectivité)</t>
  </si>
  <si>
    <t>Délayer la poudre dans l'eau froide en fouettant, puis porter à ébullition en remuant régulièrement.</t>
  </si>
  <si>
    <t>Niveau</t>
  </si>
  <si>
    <t>Composant</t>
  </si>
  <si>
    <t>Type</t>
  </si>
  <si>
    <t>Quantité (× multiplicateur, voir feuille Besoins)</t>
  </si>
  <si>
    <t>recette</t>
  </si>
  <si>
    <t xml:space="preserve">    ↳ Pommes de terre lamelles précuites sous vide — 1 sac de 4 kg (pièce) (conv.)</t>
  </si>
  <si>
    <t>conversion</t>
  </si>
  <si>
    <t xml:space="preserve">    ↳ BOEUF vache (paleron) semi-paré U.E. sous-vide</t>
  </si>
  <si>
    <t>matiere</t>
  </si>
  <si>
    <t xml:space="preserve">    ↳ Côte échine non saumurée UE</t>
  </si>
  <si>
    <t xml:space="preserve">    ↳ Épaule d'agneau désossée</t>
  </si>
  <si>
    <t xml:space="preserve">    ↳ Oignons émincés surgelés</t>
  </si>
  <si>
    <t xml:space="preserve">    ↳ Ail haché IQF</t>
  </si>
  <si>
    <t xml:space="preserve">    ↳ Fleur de thym dehydratee</t>
  </si>
  <si>
    <t xml:space="preserve">    ↳ VIN BLANC CUISSON (L) (conv.)</t>
  </si>
  <si>
    <t xml:space="preserve">    ↳ Bouillon de bœuf reconstitué (collectivité)</t>
  </si>
  <si>
    <t xml:space="preserve">        ↳ Eau (robinet - moy. France 2026)</t>
  </si>
  <si>
    <t xml:space="preserve">        ↳ Bouillon de bœuf déshydraté (Maggi)</t>
  </si>
  <si>
    <t xml:space="preserve">    ↳ Sel fin de cuisine</t>
  </si>
  <si>
    <t xml:space="preserve">    ↳ Poivre noir moulu</t>
  </si>
  <si>
    <t>Fiche technique — BAECKEOFA ALSACIEN AUX TROIS VIANDES</t>
  </si>
  <si>
    <t>BAECKEOFA ALSACIEN AUX TROIS VIANDES  GRO_CDC_153B</t>
  </si>
  <si>
    <t>1.</t>
  </si>
  <si>
    <t>2.</t>
  </si>
  <si>
    <t xml:space="preserve">    Pommes de terre lamelles précuites sous vide — 1 sac de 4 kg (pièce) (conv.)</t>
  </si>
  <si>
    <t>3.</t>
  </si>
  <si>
    <t xml:space="preserve">    VIN BLANC CUISSON (L) (conv.)</t>
  </si>
  <si>
    <t xml:space="preserve">    Bouillon de bœuf reconstitué (collectivité)</t>
  </si>
  <si>
    <t>4.</t>
  </si>
  <si>
    <t>5.</t>
  </si>
  <si>
    <t>6.</t>
  </si>
  <si>
    <t>7.</t>
  </si>
  <si>
    <t>↳ Bouillon de bœuf reconstitué (collectivité)  GRO-BOUIL-BOEUF</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</si>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</sst>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19.6</v>
      </c>
      <c r="E7" s="6">
        <f>D7*$B$2</f>
        <v>19.6</v>
      </c>
      <c r="F7" t="s">
        <v>15</v>
      </c>
      <c r="G7" s="8">
        <f>E7*0.0043</f>
        <v>0.08428</v>
      </c>
    </row>
    <row r="8">
      <c r="A8" t="s">
        <v>16</v>
      </c>
      <c r="B8" t="s">
        <v>17</v>
      </c>
      <c r="C8" t="s">
        <v>18</v>
      </c>
      <c r="D8" s="4">
        <v>0.015</v>
      </c>
      <c r="E8" s="6">
        <f>D8*$B$2</f>
        <v>0.015</v>
      </c>
      <c r="F8" t="s">
        <v>19</v>
      </c>
      <c r="G8" s="8">
        <f>E8*12.5</f>
        <v>0.1875</v>
      </c>
    </row>
    <row r="9">
      <c r="A9" t="s">
        <v>20</v>
      </c>
      <c r="B9" t="s">
        <v>21</v>
      </c>
      <c r="C9" t="s">
        <v>22</v>
      </c>
      <c r="D9" s="4">
        <v>0.02</v>
      </c>
      <c r="E9" s="6">
        <f>D9*$B$2</f>
        <v>0.02</v>
      </c>
      <c r="F9" t="s">
        <v>19</v>
      </c>
      <c r="G9" s="8">
        <f>E9*28</f>
        <v>0.56</v>
      </c>
    </row>
    <row r="10">
      <c r="A10" t="s">
        <v>23</v>
      </c>
      <c r="B10" t="s">
        <v>24</v>
      </c>
      <c r="C10" t="s">
        <v>25</v>
      </c>
      <c r="D10" s="4">
        <v>1</v>
      </c>
      <c r="E10" s="6">
        <f>D10*$B$2</f>
        <v>1</v>
      </c>
      <c r="F10" t="s">
        <v>26</v>
      </c>
      <c r="G10" s="8">
        <f>E10*24.02</f>
        <v>24.02</v>
      </c>
    </row>
    <row r="11">
      <c r="A11" t="s">
        <v>27</v>
      </c>
      <c r="B11" t="s">
        <v>28</v>
      </c>
      <c r="C11" t="s">
        <v>29</v>
      </c>
      <c r="D11" s="4">
        <v>0.42</v>
      </c>
      <c r="E11" s="6">
        <f>D11*$B$2</f>
        <v>0.42</v>
      </c>
      <c r="F11" t="s">
        <v>19</v>
      </c>
      <c r="G11" s="8">
        <f>E11*8.19</f>
        <v>3.4398</v>
      </c>
    </row>
    <row r="12">
      <c r="A12" t="s">
        <v>30</v>
      </c>
      <c r="B12" t="s">
        <v>31</v>
      </c>
      <c r="C12" t="s">
        <v>32</v>
      </c>
      <c r="D12" s="4">
        <v>20</v>
      </c>
      <c r="E12" s="6">
        <f>D12*$B$2</f>
        <v>20</v>
      </c>
      <c r="F12" t="s">
        <v>19</v>
      </c>
      <c r="G12" s="8">
        <f>E12*1.99</f>
        <v>39.8</v>
      </c>
    </row>
    <row r="13">
      <c r="A13" t="s">
        <v>33</v>
      </c>
      <c r="B13" t="s">
        <v>34</v>
      </c>
      <c r="C13" t="s">
        <v>35</v>
      </c>
      <c r="D13" s="4">
        <v>0.125</v>
      </c>
      <c r="E13" s="6">
        <f>D13*$B$2</f>
        <v>0.125</v>
      </c>
      <c r="F13" t="s">
        <v>19</v>
      </c>
      <c r="G13" s="8">
        <f>E13*0.35</f>
        <v>0.04375</v>
      </c>
    </row>
    <row r="14">
      <c r="A14" t="s">
        <v>36</v>
      </c>
      <c r="B14" t="s">
        <v>37</v>
      </c>
      <c r="C14" t="s">
        <v>38</v>
      </c>
      <c r="D14" s="4">
        <v>0.25</v>
      </c>
      <c r="E14" s="6">
        <f>D14*$B$2</f>
        <v>0.25</v>
      </c>
      <c r="F14" t="s">
        <v>19</v>
      </c>
      <c r="G14" s="8">
        <f>E14*9.26</f>
        <v>2.315</v>
      </c>
    </row>
    <row r="15">
      <c r="A15" t="s">
        <v>39</v>
      </c>
      <c r="B15" t="s">
        <v>40</v>
      </c>
      <c r="C15" t="s">
        <v>38</v>
      </c>
      <c r="D15" s="4">
        <v>5</v>
      </c>
      <c r="E15" s="6">
        <f>D15*$B$2</f>
        <v>5</v>
      </c>
      <c r="F15" t="s">
        <v>19</v>
      </c>
      <c r="G15" s="8">
        <f>E15*3.89</f>
        <v>19.45</v>
      </c>
    </row>
    <row r="16">
      <c r="A16" t="s">
        <v>41</v>
      </c>
      <c r="B16" t="s">
        <v>42</v>
      </c>
      <c r="C16" t="s">
        <v>43</v>
      </c>
      <c r="D16" s="4">
        <v>5</v>
      </c>
      <c r="E16" s="6">
        <f>D16*$B$2</f>
        <v>5</v>
      </c>
      <c r="F16" t="s">
        <v>19</v>
      </c>
      <c r="G16" s="8">
        <f>E16*10.33</f>
        <v>51.65</v>
      </c>
    </row>
    <row r="17">
      <c r="A17" t="s">
        <v>44</v>
      </c>
      <c r="B17" t="s">
        <v>45</v>
      </c>
      <c r="C17" t="s">
        <v>43</v>
      </c>
      <c r="D17" s="4">
        <v>5</v>
      </c>
      <c r="E17" s="6">
        <f>D17*$B$2</f>
        <v>5</v>
      </c>
      <c r="F17" t="s">
        <v>19</v>
      </c>
      <c r="G17" s="8">
        <f>E17*24.35</f>
        <v>121.75</v>
      </c>
    </row>
    <row r="18">
      <c r="A18" t="s">
        <v>46</v>
      </c>
      <c r="B18" t="s">
        <v>47</v>
      </c>
      <c r="C18" t="s">
        <v>48</v>
      </c>
      <c r="D18" s="4">
        <v>5</v>
      </c>
      <c r="E18" s="6">
        <f>D18*$B$2</f>
        <v>5</v>
      </c>
      <c r="F18" t="s">
        <v>19</v>
      </c>
      <c r="G18" s="8">
        <f>E18*9.75</f>
        <v>48.75</v>
      </c>
    </row>
    <row r="19">
      <c r="A19"/>
      <c r="B19"/>
      <c r="C19"/>
      <c r="D19"/>
      <c r="E19"/>
      <c r="F19" t="s" s="9">
        <v>49</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56</v>
      </c>
      <c r="B3">
        <v>2</v>
      </c>
      <c r="C3"/>
      <c r="D3" t="inlineStr" s="11">
        <is>
          <t>Préparations préliminaires — Déconditionner les sacs de pommes de terre en lamelles précuites sous vide suivant la procédure (1 sac de 4 kg par bac). Réserver au froid. Tailler les trois viandes en morceaux de 50 g. Réserver au froid en attente d'utilisation.</t>
        </is>
      </c>
      <c r="E3" t="s" s="11"/>
      <c r="F3"/>
    </row>
    <row r="4">
      <c r="A4" t="s">
        <v>56</v>
      </c>
      <c r="B4">
        <v>3</v>
      </c>
      <c r="C4"/>
      <c r="D4" t="inlineStr" s="11">
        <is>
          <t>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t="s" s="11"/>
      <c r="F4"/>
    </row>
    <row r="5">
      <c r="A5" t="s">
        <v>56</v>
      </c>
      <c r="B5">
        <v>4</v>
      </c>
      <c r="C5"/>
      <c r="D5" t="inlineStr" s="11">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t="s" s="11"/>
      <c r="F5"/>
    </row>
    <row r="6">
      <c r="A6" t="s">
        <v>56</v>
      </c>
      <c r="B6">
        <v>5</v>
      </c>
      <c r="C6"/>
      <c r="D6" t="inlineStr" s="11">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t="s" s="11"/>
      <c r="F6"/>
    </row>
    <row r="7">
      <c r="A7" t="s">
        <v>56</v>
      </c>
      <c r="B7">
        <v>6</v>
      </c>
      <c r="C7"/>
      <c r="D7" t="s" s="11">
        <v>57</v>
      </c>
      <c r="E7" t="s" s="11"/>
      <c r="F7"/>
    </row>
    <row r="8">
      <c r="A8" t="s">
        <v>56</v>
      </c>
      <c r="B8">
        <v>7</v>
      </c>
      <c r="C8"/>
      <c r="D8" t="inlineStr" s="11">
        <is>
          <t>Commentaire — La viande de bœuf peut être remplacée par de l'échine de porc et du mouton ou bien en parts égales, par trois viandes, du paleron de bœuf, de l'échine de porc et de l'épaule de mouton.</t>
        </is>
      </c>
      <c r="E8" t="s" s="11"/>
      <c r="F8"/>
    </row>
    <row r="9">
      <c r="A9" t="s">
        <v>58</v>
      </c>
      <c r="B9">
        <v>1</v>
      </c>
      <c r="C9"/>
      <c r="D9" t="s" s="11">
        <v>59</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56</v>
      </c>
      <c r="C2" t="s">
        <v>64</v>
      </c>
      <c r="D2" s="6">
        <f>'Besoins'!$B$2*100</f>
        <v>100</v>
      </c>
      <c r="E2" t="s">
        <v>3</v>
      </c>
    </row>
    <row r="3">
      <c r="A3">
        <v>1</v>
      </c>
      <c r="B3" t="s">
        <v>65</v>
      </c>
      <c r="C3" t="s">
        <v>66</v>
      </c>
      <c r="D3" s="6">
        <f>'Besoins'!$B$2*5</f>
        <v>5</v>
      </c>
      <c r="E3" t="s">
        <v>3</v>
      </c>
    </row>
    <row r="4">
      <c r="A4">
        <v>1</v>
      </c>
      <c r="B4" t="s">
        <v>67</v>
      </c>
      <c r="C4" t="s">
        <v>68</v>
      </c>
      <c r="D4" s="6">
        <f>'Besoins'!$B$2*5</f>
        <v>5</v>
      </c>
      <c r="E4" t="s">
        <v>19</v>
      </c>
    </row>
    <row r="5">
      <c r="A5">
        <v>1</v>
      </c>
      <c r="B5" t="s">
        <v>69</v>
      </c>
      <c r="C5" t="s">
        <v>68</v>
      </c>
      <c r="D5" s="6">
        <f>'Besoins'!$B$2*5</f>
        <v>5</v>
      </c>
      <c r="E5" t="s">
        <v>19</v>
      </c>
    </row>
    <row r="6">
      <c r="A6">
        <v>1</v>
      </c>
      <c r="B6" t="s">
        <v>70</v>
      </c>
      <c r="C6" t="s">
        <v>68</v>
      </c>
      <c r="D6" s="6">
        <f>'Besoins'!$B$2*5</f>
        <v>5</v>
      </c>
      <c r="E6" t="s">
        <v>19</v>
      </c>
    </row>
    <row r="7">
      <c r="A7">
        <v>1</v>
      </c>
      <c r="B7" t="s">
        <v>71</v>
      </c>
      <c r="C7" t="s">
        <v>68</v>
      </c>
      <c r="D7" s="6">
        <f>'Besoins'!$B$2*5</f>
        <v>5</v>
      </c>
      <c r="E7" t="s">
        <v>19</v>
      </c>
    </row>
    <row r="8">
      <c r="A8">
        <v>1</v>
      </c>
      <c r="B8" t="s">
        <v>72</v>
      </c>
      <c r="C8" t="s">
        <v>68</v>
      </c>
      <c r="D8" s="6">
        <f>'Besoins'!$B$2*0.25</f>
        <v>0.25</v>
      </c>
      <c r="E8" t="s">
        <v>19</v>
      </c>
    </row>
    <row r="9">
      <c r="A9">
        <v>1</v>
      </c>
      <c r="B9" t="s">
        <v>73</v>
      </c>
      <c r="C9" t="s">
        <v>68</v>
      </c>
      <c r="D9" s="6">
        <f>'Besoins'!$B$2*0.02</f>
        <v>0.02</v>
      </c>
      <c r="E9" t="s">
        <v>19</v>
      </c>
    </row>
    <row r="10">
      <c r="A10">
        <v>1</v>
      </c>
      <c r="B10" t="s">
        <v>74</v>
      </c>
      <c r="C10" t="s">
        <v>66</v>
      </c>
      <c r="D10" s="6">
        <f>'Besoins'!$B$2*10</f>
        <v>10</v>
      </c>
      <c r="E10" t="s">
        <v>15</v>
      </c>
    </row>
    <row r="11">
      <c r="A11">
        <v>1</v>
      </c>
      <c r="B11" t="s">
        <v>75</v>
      </c>
      <c r="C11" t="s">
        <v>64</v>
      </c>
      <c r="D11" s="6">
        <f>'Besoins'!$B$2*20</f>
        <v>20</v>
      </c>
      <c r="E11" t="s">
        <v>15</v>
      </c>
    </row>
    <row r="12">
      <c r="A12">
        <v>2</v>
      </c>
      <c r="B12" t="s">
        <v>76</v>
      </c>
      <c r="C12" t="s">
        <v>68</v>
      </c>
      <c r="D12" s="6">
        <f>'Besoins'!$B$2*19.6</f>
        <v>19.6</v>
      </c>
      <c r="E12" t="s">
        <v>15</v>
      </c>
    </row>
    <row r="13">
      <c r="A13">
        <v>2</v>
      </c>
      <c r="B13" t="s">
        <v>77</v>
      </c>
      <c r="C13" t="s">
        <v>68</v>
      </c>
      <c r="D13" s="6">
        <f>'Besoins'!$B$2*0.42</f>
        <v>0.42</v>
      </c>
      <c r="E13" t="s">
        <v>19</v>
      </c>
    </row>
    <row r="14">
      <c r="A14">
        <v>1</v>
      </c>
      <c r="B14" t="s">
        <v>78</v>
      </c>
      <c r="C14" t="s">
        <v>68</v>
      </c>
      <c r="D14" s="6">
        <f>'Besoins'!$B$2*0.125</f>
        <v>0.125</v>
      </c>
      <c r="E14" t="s">
        <v>19</v>
      </c>
    </row>
    <row r="15">
      <c r="A15">
        <v>1</v>
      </c>
      <c r="B15" t="s">
        <v>79</v>
      </c>
      <c r="C15" t="s">
        <v>68</v>
      </c>
      <c r="D15" s="6">
        <f>'Besoins'!$B$2*0.015</f>
        <v>0.015</v>
      </c>
      <c r="E15"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80</v>
      </c>
      <c r="B1"/>
      <c r="C1"/>
      <c r="D1"/>
    </row>
    <row r="2">
      <c r="A2" t="str" s="12">
        <f>"GRO_CDC_153B · GRO.COMPLETS · référence : "&amp;Besoins!B3&amp;" "&amp;Besoins!C3&amp;" · multiplicateur réglable sur la feuille ""Besoins"""</f>
        <v>GRO_CDC_153B · GRO.COMPLETS · référence : 100 pc · multiplicateur réglable sur la feuille </v>
      </c>
      <c r="B2"/>
      <c r="C2"/>
      <c r="D2"/>
    </row>
    <row r="3">
      <c r="A3"/>
      <c r="B3"/>
      <c r="C3"/>
      <c r="D3"/>
    </row>
    <row r="4">
      <c r="A4" t="s" s="13">
        <v>81</v>
      </c>
      <c r="B4"/>
      <c r="C4"/>
      <c r="D4"/>
    </row>
    <row r="5">
      <c r="A5" t="s" s="14">
        <v>82</v>
      </c>
      <c r="B5" t="str" s="11">
        <f>Procedure!D2</f>
        <v>Mise en place du poste de travail — Vérifier les D.L.C., peser les denrées, sélectionner le matériel nécessaire. Laver et désinfecter le matériel et le poste de travail en suivant les protocoles.</v>
      </c>
      <c r="C5"/>
      <c r="D5"/>
    </row>
    <row r="6">
      <c r="A6" t="s" s="14">
        <v>83</v>
      </c>
      <c r="B6" t="str" s="11">
        <f>Procedure!D3</f>
        <v>Préparations préliminaires — Déconditionner les sacs de pommes de terre en lamelles précuites sous vide suivant la procédure (1 sac de 4 kg par bac). Réserver au froid. Tailler les trois viandes en morceaux de 50 g. Réserver au froid en attente d'utilisation.</v>
      </c>
      <c r="C6"/>
      <c r="D6"/>
    </row>
    <row r="7">
      <c r="A7"/>
      <c r="B7" t="s">
        <v>84</v>
      </c>
      <c r="C7" s="6">
        <f>'Besoins'!$B$2*5</f>
        <v>5</v>
      </c>
      <c r="D7" t="s">
        <v>3</v>
      </c>
    </row>
    <row r="8">
      <c r="A8"/>
      <c r="B8" t="str">
        <f>Besoins!B18</f>
        <v>BOEUF vache (paleron) semi-paré U.E. sous-vide</v>
      </c>
      <c r="C8" s="6">
        <f>Besoins!E18</f>
        <v>5</v>
      </c>
      <c r="D8" t="str">
        <f>Besoins!F18</f>
        <v>kg</v>
      </c>
    </row>
    <row r="9">
      <c r="A9"/>
      <c r="B9" t="str">
        <f>Besoins!B16</f>
        <v>Côte échine non saumurée UE</v>
      </c>
      <c r="C9" s="6">
        <f>Besoins!E16</f>
        <v>5</v>
      </c>
      <c r="D9" t="str">
        <f>Besoins!F16</f>
        <v>kg</v>
      </c>
    </row>
    <row r="10">
      <c r="A10"/>
      <c r="B10" t="str">
        <f>Besoins!B17</f>
        <v>Épaule d'agneau désossée</v>
      </c>
      <c r="C10" s="6">
        <f>Besoins!E17</f>
        <v>5</v>
      </c>
      <c r="D10" t="str">
        <f>Besoins!F17</f>
        <v>kg</v>
      </c>
    </row>
    <row r="11">
      <c r="A11" t="s" s="14">
        <v>85</v>
      </c>
      <c r="B11" t="str" s="11">
        <f>Procedure!D4</f>
        <v>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v>
      </c>
      <c r="C11"/>
      <c r="D11"/>
    </row>
    <row r="12">
      <c r="A12"/>
      <c r="B12" t="str">
        <f>Besoins!B15</f>
        <v>Oignons émincés surgelés</v>
      </c>
      <c r="C12" s="6">
        <f>Besoins!E15</f>
        <v>5</v>
      </c>
      <c r="D12" t="str">
        <f>Besoins!F15</f>
        <v>kg</v>
      </c>
    </row>
    <row r="13">
      <c r="A13"/>
      <c r="B13" t="str">
        <f>Besoins!B14</f>
        <v>Ail haché IQF</v>
      </c>
      <c r="C13" s="6">
        <f>Besoins!E14</f>
        <v>0.25</v>
      </c>
      <c r="D13" t="str">
        <f>Besoins!F14</f>
        <v>kg</v>
      </c>
    </row>
    <row r="14">
      <c r="A14"/>
      <c r="B14" t="str">
        <f>Besoins!B9</f>
        <v>Fleur de thym dehydratee</v>
      </c>
      <c r="C14" s="6">
        <f>Besoins!E9</f>
        <v>0.02</v>
      </c>
      <c r="D14" t="str">
        <f>Besoins!F9</f>
        <v>kg</v>
      </c>
    </row>
    <row r="15">
      <c r="A15"/>
      <c r="B15" t="str">
        <f>Besoins!B13</f>
        <v>Sel fin de cuisine</v>
      </c>
      <c r="C15" s="6">
        <f>Besoins!E13</f>
        <v>0.125</v>
      </c>
      <c r="D15" t="str">
        <f>Besoins!F13</f>
        <v>kg</v>
      </c>
    </row>
    <row r="16">
      <c r="A16"/>
      <c r="B16" t="str">
        <f>Besoins!B8</f>
        <v>Poivre noir moulu</v>
      </c>
      <c r="C16" s="6">
        <f>Besoins!E8</f>
        <v>0.015</v>
      </c>
      <c r="D16" t="str">
        <f>Besoins!F8</f>
        <v>kg</v>
      </c>
    </row>
    <row r="17">
      <c r="A17"/>
      <c r="B17" t="s">
        <v>86</v>
      </c>
      <c r="C17" s="6">
        <f>'Besoins'!$B$2*10</f>
        <v>10</v>
      </c>
      <c r="D17" t="s">
        <v>15</v>
      </c>
    </row>
    <row r="18">
      <c r="A18"/>
      <c r="B18" t="s">
        <v>87</v>
      </c>
      <c r="C18" s="6">
        <f>'Besoins'!$B$2*20</f>
        <v>20</v>
      </c>
      <c r="D18" t="s">
        <v>15</v>
      </c>
    </row>
    <row r="19">
      <c r="A19" t="s" s="14">
        <v>88</v>
      </c>
      <c r="B19" t="str" s="11">
        <f>Procedure!D5</f>
        <v>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v>
      </c>
      <c r="C19"/>
      <c r="D19"/>
    </row>
    <row r="20">
      <c r="A20" t="s" s="14">
        <v>89</v>
      </c>
      <c r="B20" t="str" s="11">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v>
      </c>
      <c r="C20"/>
      <c r="D20"/>
    </row>
    <row r="21">
      <c r="A21" t="s" s="14">
        <v>90</v>
      </c>
      <c r="B21" t="str" s="11">
        <f>Procedure!D7</f>
        <v>Dresser et servir — Dresser la portion de viande et de pommes de terre à l'assiette. Accompagner de salade verte.</v>
      </c>
      <c r="C21"/>
      <c r="D21"/>
    </row>
    <row r="22">
      <c r="A22" t="s" s="14">
        <v>91</v>
      </c>
      <c r="B22" t="str" s="11">
        <f>Procedure!D8</f>
        <v>Commentaire — La viande de bœuf peut être remplacée par de l'échine de porc et du mouton ou bien en parts égales, par trois viandes, du paleron de bœuf, de l'échine de porc et de l'épaule de mouton.</v>
      </c>
      <c r="C22"/>
      <c r="D22"/>
    </row>
    <row r="23">
      <c r="A23"/>
      <c r="B23"/>
      <c r="C23"/>
      <c r="D23"/>
    </row>
    <row r="24">
      <c r="A24" t="s" s="13">
        <v>92</v>
      </c>
      <c r="B24"/>
      <c r="C24"/>
      <c r="D24"/>
    </row>
    <row r="25">
      <c r="A25" t="s" s="14">
        <v>82</v>
      </c>
      <c r="B25" t="str" s="11">
        <f>Procedure!D9</f>
        <v>Délayer la poudre dans l'eau froide en fouettant, puis porter à ébullition en remuant régulièrement.</v>
      </c>
      <c r="C25"/>
      <c r="D25"/>
    </row>
    <row r="26">
      <c r="A26"/>
      <c r="B26" t="str">
        <f>Besoins!B7</f>
        <v>Eau (robinet - moy. France 2026)</v>
      </c>
      <c r="C26" s="6">
        <f>Besoins!E7</f>
        <v>19.6</v>
      </c>
      <c r="D26" t="str">
        <f>Besoins!F7</f>
        <v>lt</v>
      </c>
    </row>
    <row r="27">
      <c r="A27"/>
      <c r="B27" t="str">
        <f>Besoins!B11</f>
        <v>Bouillon de bœuf déshydraté (Maggi)</v>
      </c>
      <c r="C27" s="6">
        <f>Besoins!E11</f>
        <v>0.42</v>
      </c>
      <c r="D27" t="str">
        <f>Besoins!F11</f>
        <v>kg</v>
      </c>
    </row>
    <row r="28">
      <c r="A28"/>
      <c r="B28"/>
      <c r="C28"/>
      <c r="D28"/>
    </row>
    <row r="29">
      <c r="A29" t="s" s="15">
        <v>93</v>
      </c>
      <c r="B29"/>
      <c r="C29"/>
      <c r="D29"/>
    </row>
  </sheetData>
  <sheetProtection sheet="1" formatRows="0" formatColumns="0"/>
  <mergeCells count="13">
    <mergeCell ref="A1:D1"/>
    <mergeCell ref="A2:D2"/>
    <mergeCell ref="A4:D4"/>
    <mergeCell ref="B5:D5"/>
    <mergeCell ref="B6:D6"/>
    <mergeCell ref="B11:D11"/>
    <mergeCell ref="B19:D19"/>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2026-09-27T15:08:14Z</dcterms:created>
  <dc:title>BAECKEOFA ALSACIEN AUX TROIS VI</dc:title>
  <dc:subject/>
  <dc:creator>CUIS.web</dc:creator>
  <cp:lastModifiedBy/>
  <cp:keywords/>
  <dc:description>Export automatique — moteur récursif d'origine : Bernard Vandendaele</dc:description>
  <cp:category/>
  <dc:language>en-US</dc:language>
  <dcterms:modified xsi:type="dcterms:W3CDTF">2026-09-27T15:08:14Z</dcterms:modified>
  <cp:revision>1</cp:revision>
</cp:coreProperties>
</file>