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<sst xmlns="http://schemas.openxmlformats.org/spreadsheetml/2006/main" count="82" uniqueCount="82">
  <si>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</si>
  <si>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</si>
  <si>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</si>
  <si>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</si>
  <si>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</si>
  <si>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</si>
  <si>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</si>
  <si>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</si>
  <si>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</si>
  <si>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</si>
  <si>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</si>
  <si>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</si>
  <si>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</si>
  <si>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</si>
  <si>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</si>
  <si>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</si>
  <si>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</si>
  <si>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</si>
  <si>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</si>
  <si>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</si>
  <si>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</si>
  <si>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</si>
  <si>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</si>
  <si>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</si>
  <si>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</si>
  <si>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</si>
  <si>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</si>
  <si>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</si>
  <si>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</si>
  <si>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</si>
  <si>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</si>
  <si>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</si>
  <si>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</si>
  <si>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</si>
  <si>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</si>
  <si>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</si>
  <si>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</si>
  <si>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</si>
  <si>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</si>
  <si>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</si>
  <si>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</si>
  <si>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</si>
  <si>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</si>
  <si>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</si>
  <si>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</si>
  <si>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</si>
  <si>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</si>
  <si>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</si>
  <si>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</si>
  <si>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</si>
  <si>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</si>
  <si>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</si>
  <si>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</si>
  <si>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TARTIFLETTE — LAMELLES SOUS VIDE (VERSION PALIKA)</t>
  </si>
  <si>
    <t>Niveau</t>
  </si>
  <si>
    <t>Composant</t>
  </si>
  <si>
    <t>Type</t>
  </si>
  <si>
    <t>Quantité (× multiplicateur, voir feuille Besoins)</t>
  </si>
  <si>
    <t>recette</t>
  </si>
  <si>
    <t xml:space="preserve">    ↳ Pommes de terre lamelles précuites sous vide — 1 sac de 4 kg (pièce) (conv.)</t>
  </si>
  <si>
    <t>conversion</t>
  </si>
  <si>
    <t xml:space="preserve">    ↳ Lardons lardon cru fumé</t>
  </si>
  <si>
    <t>matiere</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</si>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</sst>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E7*8.96</f>
        <v>44.8</v>
      </c>
    </row>
    <row r="8">
      <c r="A8" t="s">
        <v>16</v>
      </c>
      <c r="B8" t="s">
        <v>17</v>
      </c>
      <c r="C8" t="s">
        <v>18</v>
      </c>
      <c r="D8" s="4">
        <v>0.007</v>
      </c>
      <c r="E8" s="6">
        <f>D8*$B$2</f>
        <v>0.007</v>
      </c>
      <c r="F8" t="s">
        <v>15</v>
      </c>
      <c r="G8" s="8">
        <f>E8*12.5</f>
        <v>0.0875</v>
      </c>
    </row>
    <row r="9">
      <c r="A9" t="s">
        <v>19</v>
      </c>
      <c r="B9" t="s">
        <v>20</v>
      </c>
      <c r="C9" t="s">
        <v>21</v>
      </c>
      <c r="D9" s="4">
        <v>1.5</v>
      </c>
      <c r="E9" s="6">
        <f>D9*$B$2</f>
        <v>1.5</v>
      </c>
      <c r="F9" t="s">
        <v>22</v>
      </c>
      <c r="G9" s="8">
        <f>E9*7.5</f>
        <v>11.25</v>
      </c>
    </row>
    <row r="10">
      <c r="A10" t="s">
        <v>23</v>
      </c>
      <c r="B10" t="s">
        <v>24</v>
      </c>
      <c r="C10" t="s">
        <v>25</v>
      </c>
      <c r="D10" s="4">
        <v>0.25</v>
      </c>
      <c r="E10" s="6">
        <f>D10*$B$2</f>
        <v>0.25</v>
      </c>
      <c r="F10" t="s">
        <v>15</v>
      </c>
      <c r="G10" s="8">
        <f>E10*5.2</f>
        <v>1.3</v>
      </c>
    </row>
    <row r="11">
      <c r="A11" t="s">
        <v>26</v>
      </c>
      <c r="B11" t="s">
        <v>27</v>
      </c>
      <c r="C11" t="s">
        <v>28</v>
      </c>
      <c r="D11" s="4">
        <v>5</v>
      </c>
      <c r="E11" s="6">
        <f>D11*$B$2</f>
        <v>5</v>
      </c>
      <c r="F11" t="s">
        <v>15</v>
      </c>
      <c r="G11" s="8">
        <f>E11*3.1</f>
        <v>15.5</v>
      </c>
    </row>
    <row r="12">
      <c r="A12" t="s">
        <v>29</v>
      </c>
      <c r="B12" t="s">
        <v>30</v>
      </c>
      <c r="C12" t="s">
        <v>31</v>
      </c>
      <c r="D12" s="4">
        <v>5</v>
      </c>
      <c r="E12" s="6">
        <f>D12*$B$2</f>
        <v>5</v>
      </c>
      <c r="F12" t="s">
        <v>15</v>
      </c>
      <c r="G12" s="8">
        <f>E12*13</f>
        <v>65</v>
      </c>
    </row>
    <row r="13">
      <c r="A13" t="s">
        <v>32</v>
      </c>
      <c r="B13" t="s">
        <v>33</v>
      </c>
      <c r="C13" t="s">
        <v>34</v>
      </c>
      <c r="D13" s="4">
        <v>5</v>
      </c>
      <c r="E13" s="6">
        <f>D13*$B$2</f>
        <v>5</v>
      </c>
      <c r="F13" t="s">
        <v>15</v>
      </c>
      <c r="G13" s="8">
        <f>E13*8.5</f>
        <v>42.5</v>
      </c>
    </row>
    <row r="14">
      <c r="A14" t="s">
        <v>35</v>
      </c>
      <c r="B14" t="s">
        <v>36</v>
      </c>
      <c r="C14" t="s">
        <v>37</v>
      </c>
      <c r="D14" s="4">
        <v>24</v>
      </c>
      <c r="E14" s="6">
        <f>D14*$B$2</f>
        <v>24</v>
      </c>
      <c r="F14" t="s">
        <v>15</v>
      </c>
      <c r="G14" s="8">
        <f>E14*1.99</f>
        <v>47.76</v>
      </c>
    </row>
    <row r="15">
      <c r="A15" t="s">
        <v>38</v>
      </c>
      <c r="B15" t="s">
        <v>39</v>
      </c>
      <c r="C15" t="s">
        <v>40</v>
      </c>
      <c r="D15" s="4">
        <v>0.073</v>
      </c>
      <c r="E15" s="6">
        <f>D15*$B$2</f>
        <v>0.073</v>
      </c>
      <c r="F15" t="s">
        <v>15</v>
      </c>
      <c r="G15" s="8">
        <f>E15*0.35</f>
        <v>0.02555</v>
      </c>
    </row>
    <row r="16">
      <c r="A16" t="s">
        <v>41</v>
      </c>
      <c r="B16" t="s">
        <v>42</v>
      </c>
      <c r="C16" t="s">
        <v>43</v>
      </c>
      <c r="D16" s="4">
        <v>0.2</v>
      </c>
      <c r="E16" s="6">
        <f>D16*$B$2</f>
        <v>0.2</v>
      </c>
      <c r="F16" t="s">
        <v>15</v>
      </c>
      <c r="G16" s="8">
        <f>E16*9.26</f>
        <v>1.852</v>
      </c>
    </row>
    <row r="17">
      <c r="A17" t="s">
        <v>44</v>
      </c>
      <c r="B17" t="s">
        <v>45</v>
      </c>
      <c r="C17" t="s">
        <v>43</v>
      </c>
      <c r="D17" s="4">
        <v>5</v>
      </c>
      <c r="E17" s="6">
        <f>D17*$B$2</f>
        <v>5</v>
      </c>
      <c r="F17" t="s">
        <v>15</v>
      </c>
      <c r="G17" s="8">
        <f>E17*3.89</f>
        <v>19.45</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1"/>
      <c r="F3"/>
    </row>
    <row r="4">
      <c r="A4" t="s">
        <v>53</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53</v>
      </c>
      <c r="B5">
        <v>4</v>
      </c>
      <c r="C5"/>
      <c r="D5" t="inlineStr" s="11">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1"/>
      <c r="F5"/>
    </row>
    <row r="6">
      <c r="A6" t="s">
        <v>53</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53</v>
      </c>
      <c r="B7">
        <v>6</v>
      </c>
      <c r="C7"/>
      <c r="D7" t="inlineStr" s="11">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'Besoins'!$B$2*6</f>
        <v>6</v>
      </c>
      <c r="E3" t="s">
        <v>3</v>
      </c>
    </row>
    <row r="4">
      <c r="A4">
        <v>1</v>
      </c>
      <c r="B4" t="s">
        <v>61</v>
      </c>
      <c r="C4" t="s">
        <v>62</v>
      </c>
      <c r="D4" s="6">
        <f>'Besoins'!$B$2*5</f>
        <v>5</v>
      </c>
      <c r="E4" t="s">
        <v>15</v>
      </c>
    </row>
    <row r="5">
      <c r="A5">
        <v>1</v>
      </c>
      <c r="B5" t="s">
        <v>63</v>
      </c>
      <c r="C5" t="s">
        <v>62</v>
      </c>
      <c r="D5" s="6">
        <f>'Besoins'!$B$2*5</f>
        <v>5</v>
      </c>
      <c r="E5" t="s">
        <v>15</v>
      </c>
    </row>
    <row r="6">
      <c r="A6">
        <v>1</v>
      </c>
      <c r="B6" t="s">
        <v>64</v>
      </c>
      <c r="C6" t="s">
        <v>62</v>
      </c>
      <c r="D6" s="6">
        <f>'Besoins'!$B$2*0.2</f>
        <v>0.2</v>
      </c>
      <c r="E6" t="s">
        <v>15</v>
      </c>
    </row>
    <row r="7">
      <c r="A7">
        <v>1</v>
      </c>
      <c r="B7" t="s">
        <v>65</v>
      </c>
      <c r="C7" t="s">
        <v>62</v>
      </c>
      <c r="D7" s="6">
        <f>'Besoins'!$B$2*1.5</f>
        <v>1.5</v>
      </c>
      <c r="E7" t="s">
        <v>22</v>
      </c>
    </row>
    <row r="8">
      <c r="A8">
        <v>1</v>
      </c>
      <c r="B8" t="s">
        <v>66</v>
      </c>
      <c r="C8" t="s">
        <v>62</v>
      </c>
      <c r="D8" s="6">
        <f>'Besoins'!$B$2*5</f>
        <v>5</v>
      </c>
      <c r="E8" t="s">
        <v>15</v>
      </c>
    </row>
    <row r="9">
      <c r="A9">
        <v>1</v>
      </c>
      <c r="B9" t="s">
        <v>67</v>
      </c>
      <c r="C9" t="s">
        <v>62</v>
      </c>
      <c r="D9" s="6">
        <f>'Besoins'!$B$2*5</f>
        <v>5</v>
      </c>
      <c r="E9" t="s">
        <v>15</v>
      </c>
    </row>
    <row r="10">
      <c r="A10">
        <v>1</v>
      </c>
      <c r="B10" t="s">
        <v>68</v>
      </c>
      <c r="C10" t="s">
        <v>62</v>
      </c>
      <c r="D10" s="6">
        <f>'Besoins'!$B$2*5</f>
        <v>5</v>
      </c>
      <c r="E10" t="s">
        <v>15</v>
      </c>
    </row>
    <row r="11">
      <c r="A11">
        <v>1</v>
      </c>
      <c r="B11" t="s">
        <v>69</v>
      </c>
      <c r="C11" t="s">
        <v>62</v>
      </c>
      <c r="D11" s="6">
        <f>'Besoins'!$B$2*0.25</f>
        <v>0.25</v>
      </c>
      <c r="E11" t="s">
        <v>15</v>
      </c>
    </row>
    <row r="12">
      <c r="A12">
        <v>1</v>
      </c>
      <c r="B12" t="s">
        <v>70</v>
      </c>
      <c r="C12" t="s">
        <v>62</v>
      </c>
      <c r="D12" s="6">
        <f>'Besoins'!$B$2*0.073</f>
        <v>0.073</v>
      </c>
      <c r="E12" t="s">
        <v>15</v>
      </c>
    </row>
    <row r="13">
      <c r="A13">
        <v>1</v>
      </c>
      <c r="B13" t="s">
        <v>71</v>
      </c>
      <c r="C13" t="s">
        <v>62</v>
      </c>
      <c r="D13" s="6">
        <f>'Besoins'!$B$2*0.007</f>
        <v>0.007</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72</v>
      </c>
      <c r="B1"/>
      <c r="C1"/>
      <c r="D1"/>
    </row>
    <row r="2">
      <c r="A2" t="str" s="12">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Besoins!B7</f>
        <v>Lardons lardon cru fumé</v>
      </c>
      <c r="C7" s="6">
        <f>Besoins!E7</f>
        <v>5</v>
      </c>
      <c r="D7" t="str">
        <f>Besoins!F7</f>
        <v>kg</v>
      </c>
    </row>
    <row r="8">
      <c r="A8"/>
      <c r="B8" t="str">
        <f>Besoins!B12</f>
        <v>REBLOCHON laitier</v>
      </c>
      <c r="C8" s="6">
        <f>Besoins!E12</f>
        <v>5</v>
      </c>
      <c r="D8" t="str">
        <f>Besoins!F12</f>
        <v>kg</v>
      </c>
    </row>
    <row r="9">
      <c r="A9"/>
      <c r="B9" t="str">
        <f>Besoins!B10</f>
        <v>Beurre doux 82% MG plaquette</v>
      </c>
      <c r="C9" s="6">
        <f>Besoins!E10</f>
        <v>0.25</v>
      </c>
      <c r="D9" t="str">
        <f>Besoins!F10</f>
        <v>kg</v>
      </c>
    </row>
    <row r="10">
      <c r="A10" t="s" s="14">
        <v>76</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tr">
        <f>Besoins!B16</f>
        <v>Ail haché IQF</v>
      </c>
      <c r="C12" s="6">
        <f>Besoins!E16</f>
        <v>0.2</v>
      </c>
      <c r="D12" t="str">
        <f>Besoins!F16</f>
        <v>kg</v>
      </c>
    </row>
    <row r="13">
      <c r="A13"/>
      <c r="B13" t="str">
        <f>Besoins!B9</f>
        <v>Vin blanc de Savoie de cuisson</v>
      </c>
      <c r="C13" s="6">
        <f>Besoins!E9</f>
        <v>1.5</v>
      </c>
      <c r="D13" t="str">
        <f>Besoins!F9</f>
        <v>lt</v>
      </c>
    </row>
    <row r="14">
      <c r="A14"/>
      <c r="B14" t="str">
        <f>Besoins!B15</f>
        <v>Sel fin de cuisine</v>
      </c>
      <c r="C14" s="6">
        <f>Besoins!E15</f>
        <v>0.073</v>
      </c>
      <c r="D14" t="str">
        <f>Besoins!F15</f>
        <v>kg</v>
      </c>
    </row>
    <row r="15">
      <c r="A15"/>
      <c r="B15" t="str">
        <f>Besoins!B8</f>
        <v>Poivre noir moulu</v>
      </c>
      <c r="C15" s="6">
        <f>Besoins!E8</f>
        <v>0.007</v>
      </c>
      <c r="D15" t="str">
        <f>Besoins!F8</f>
        <v>kg</v>
      </c>
    </row>
    <row r="16">
      <c r="A16" t="s" s="14">
        <v>77</v>
      </c>
      <c r="B16" t="str" s="11">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78</v>
      </c>
      <c r="C17" s="6">
        <f>'Besoins'!$B$2*6</f>
        <v>6</v>
      </c>
      <c r="D17" t="s">
        <v>3</v>
      </c>
    </row>
    <row r="18">
      <c r="A18"/>
      <c r="B18" t="str">
        <f>Besoins!B13</f>
        <v>Mozzarella en cosette</v>
      </c>
      <c r="C18" s="6">
        <f>Besoins!E13</f>
        <v>5</v>
      </c>
      <c r="D18" t="str">
        <f>Besoins!F13</f>
        <v>kg</v>
      </c>
    </row>
    <row r="19">
      <c r="A19"/>
      <c r="B19" t="str">
        <f>Besoins!B11</f>
        <v>Crème fraîche épaisse 30% MG</v>
      </c>
      <c r="C19" s="6">
        <f>Besoins!E11</f>
        <v>5</v>
      </c>
      <c r="D19" t="str">
        <f>Besoins!F11</f>
        <v>kg</v>
      </c>
    </row>
    <row r="20">
      <c r="A20" t="s" s="14">
        <v>79</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4">
        <v>80</v>
      </c>
      <c r="B21" t="str" s="11">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81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2026-09-27T15:08:14Z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2026-09-27T15:08:14Z</dcterms:modified>
  <cp:revision>1</cp:revision>
</cp:coreProperties>
</file>