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<sst xmlns="http://schemas.openxmlformats.org/spreadsheetml/2006/main" count="127" uniqueCount="127">
  <si>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</si>
  <si>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</si>
  <si>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PAËLLA VÉGÉTARIENNE</t>
  </si>
  <si>
    <t>Code</t>
  </si>
  <si>
    <t>GRO_CDC_151D</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</si>
  <si>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</si>
  <si>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</si>
  <si>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</si>
  <si>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</si>
  <si>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</si>
  <si>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</si>
  <si>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</si>
  <si>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</si>
  <si>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</si>
  <si>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</si>
  <si>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</si>
  <si>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</si>
  <si>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</si>
  <si>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</si>
  <si>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</si>
  <si>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</si>
  <si>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</si>
  <si>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</si>
  <si>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</si>
  <si>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</si>
  <si>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</si>
  <si>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</si>
  <si>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</si>
  <si>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</si>
  <si>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</si>
  <si>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</si>
  <si>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</si>
  <si>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</si>
  <si>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</si>
  <si>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</si>
  <si>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EPI-PAELLA</t>
  </si>
  <si>
    <t>Épices paëlla (type Spigol / Rizdor)</t>
  </si>
  <si>
    <t>Épices en poudre et graines</t>
  </si>
  <si>
    <t>kg</t>
  </si>
  <si>
    <t>FALAFEL-PREPA</t>
  </si>
  <si>
    <t>Falafels prêts à cuire — à réactualiser</t>
  </si>
  <si>
    <t>EPI-POIVRE-NOIR</t>
  </si>
  <si>
    <t>Poivre noir moulu</t>
  </si>
  <si>
    <t>RNME101420</t>
  </si>
  <si>
    <t>Bouillon de légumes déshydraté</t>
  </si>
  <si>
    <t>Assaisonnements et corps gras</t>
  </si>
  <si>
    <t>RNME101403</t>
  </si>
  <si>
    <t>Huile olive vierge extra bidon 5L</t>
  </si>
  <si>
    <t>u</t>
  </si>
  <si>
    <t>RNME101453</t>
  </si>
  <si>
    <t>Riz long indica étuvé sac 5kg</t>
  </si>
  <si>
    <t>Féculents et légumineuses</t>
  </si>
  <si>
    <t>RNM3770123</t>
  </si>
  <si>
    <t>CITRON Espagne cat.I 4(58-67mm)</t>
  </si>
  <si>
    <t>Légumes</t>
  </si>
  <si>
    <t>RNM9360123</t>
  </si>
  <si>
    <t>TOMATE ronde Maroc cat.I 67-82mm</t>
  </si>
  <si>
    <t>SEL-FIN</t>
  </si>
  <si>
    <t>Sel fin de cuisine</t>
  </si>
  <si>
    <t>Sels et condiments de base</t>
  </si>
  <si>
    <t>RNMS00812</t>
  </si>
  <si>
    <t>Ail haché IQF</t>
  </si>
  <si>
    <t>Légumes surgelés</t>
  </si>
  <si>
    <t>BOULETTE-VEGE</t>
  </si>
  <si>
    <t>Boulettes végétales au soja (cuites, surgelées)</t>
  </si>
  <si>
    <t>HARICOT-PLAT-ESP</t>
  </si>
  <si>
    <t>Haricots plats d'Espagne surgeles</t>
  </si>
  <si>
    <t>RNMS00780</t>
  </si>
  <si>
    <t>Oignons émincés surgelés</t>
  </si>
  <si>
    <t>RNMS00764</t>
  </si>
  <si>
    <t>Petits pois doux très fins surgelés</t>
  </si>
  <si>
    <t>RNMS00866</t>
  </si>
  <si>
    <t>Poivrons verts rouges en lanières surgelés</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</si>
  <si>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</si>
  <si>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</si>
  <si>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</si>
  <si>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</si>
  <si>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</si>
  <si>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</si>
  <si>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</si>
  <si>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</si>
  <si>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</si>
  <si>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</si>
  <si>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</si>
  <si>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</si>
  <si>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</si>
  <si>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</si>
  <si>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</si>
  <si>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</si>
  <si>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</si>
  <si>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</si>
  <si>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</si>
  <si>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</si>
  <si>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Falafel (pièce)</t>
  </si>
  <si>
    <t xml:space="preserve">        ↳ Falafels prêts à cuire — à réactualiser</t>
  </si>
  <si>
    <t xml:space="preserve">    ↳ Boulette végétale (pièce)</t>
  </si>
  <si>
    <t xml:space="preserve">        ↳ Boulettes végétales au soja (cuites, surgelées)</t>
  </si>
  <si>
    <t xml:space="preserve">    ↳ Bouillon de légumes reconstitué (collectivité)</t>
  </si>
  <si>
    <t xml:space="preserve">        ↳ Eau (robinet - moy. France 2026)</t>
  </si>
  <si>
    <t xml:space="preserve">        ↳ Bouillon de légumes déshydraté</t>
  </si>
  <si>
    <t xml:space="preserve">    ↳ Riz long indica étuvé sac 5kg</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</si>
  <si>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</si>
  <si>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</si>
  <si>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</si>
  <si>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</si>
  <si>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</si>
  <si>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</si>
  <si>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</si>
  <si>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</si>
  <si>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</si>
  <si>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</si>
  <si>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Bouillon de légumes reconstitué (collectivité)</t>
  </si>
  <si>
    <t>DISSOUDRE</t>
  </si>
  <si>
    <t>Dissoudre la poudre dans l'eau bouillante en fouettant, suivant les recommandations du fabricant.</t>
  </si>
  <si>
    <t>Fiche technique — PAËLLA VÉGÉTARIENNE</t>
  </si>
  <si>
    <t>PAËLLA VÉGÉTARIENNE  GRO_CDC_151D</t>
  </si>
  <si>
    <t>1.</t>
  </si>
  <si>
    <t>2.</t>
  </si>
  <si>
    <t xml:space="preserve">    Falafel (pièce) (conv.)</t>
  </si>
  <si>
    <t xml:space="preserve">    Boulette végétale (pièce) (conv.)</t>
  </si>
  <si>
    <t xml:space="preserve">    Bouillon de légumes reconstitué (collectivité)</t>
  </si>
  <si>
    <t>3.</t>
  </si>
  <si>
    <t xml:space="preserve">    PAËLLA — GARNITURE AROMATIQUE ET LÉGUMES</t>
  </si>
  <si>
    <t>4.</t>
  </si>
  <si>
    <t>↳ PAËLLA — GARNITURE AROMATIQUE ET LÉGUMES  GRO-PAELLA-LEG</t>
  </si>
  <si>
    <t xml:space="preserve">    HUILE OLIVE (L) (conv.)</t>
  </si>
  <si>
    <t>↳ Bouillon de légumes reconstitué (collectivité)  GRO-BOUIL-LEG</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</si>
</sst>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276.1005004</v>
      </c>
    </row>
    <row r="12">
      <c r="A12" t="s" s="3">
        <v>16</v>
      </c>
      <c r="B12" s="4">
        <v>2.761005004</v>
      </c>
    </row>
    <row r="13">
      <c r="A13"/>
      <c r="B13"/>
    </row>
    <row r="14">
      <c r="A14" t="s" s="5">
        <v>17</v>
      </c>
      <c r="B14" t="s" s="5">
        <v>14</v>
      </c>
    </row>
    <row r="15">
      <c r="A15" t="s" s="5">
        <v>18</v>
      </c>
      <c r="B15" s="6">
        <v>276.1005004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v>
      </c>
      <c r="E7" s="11">
        <f>D7*$B$2</f>
        <v>19.6</v>
      </c>
      <c r="F7" t="s">
        <v>34</v>
      </c>
      <c r="G7" s="4">
        <f>E7*0.0043</f>
        <v>0.08428</v>
      </c>
    </row>
    <row r="8">
      <c r="A8" t="s">
        <v>35</v>
      </c>
      <c r="B8" t="s">
        <v>36</v>
      </c>
      <c r="C8" t="s">
        <v>37</v>
      </c>
      <c r="D8" s="9">
        <v>0.024</v>
      </c>
      <c r="E8" s="11">
        <f>D8*$B$2</f>
        <v>0.024</v>
      </c>
      <c r="F8" t="s">
        <v>38</v>
      </c>
      <c r="G8" s="4">
        <f>E8*43.5071</f>
        <v>1.04417</v>
      </c>
    </row>
    <row r="9">
      <c r="A9" t="s">
        <v>39</v>
      </c>
      <c r="B9" t="s">
        <v>40</v>
      </c>
      <c r="C9" t="s">
        <v>37</v>
      </c>
      <c r="D9" s="9">
        <v>5</v>
      </c>
      <c r="E9" s="11">
        <f>D9*$B$2</f>
        <v>5</v>
      </c>
      <c r="F9" t="s">
        <v>38</v>
      </c>
      <c r="G9" s="4">
        <f>E9*9</f>
        <v>45</v>
      </c>
    </row>
    <row r="10">
      <c r="A10" t="s">
        <v>41</v>
      </c>
      <c r="B10" t="s">
        <v>42</v>
      </c>
      <c r="C10" t="s">
        <v>37</v>
      </c>
      <c r="D10" s="9">
        <v>0.007</v>
      </c>
      <c r="E10" s="11">
        <f>D10*$B$2</f>
        <v>0.007</v>
      </c>
      <c r="F10" t="s">
        <v>38</v>
      </c>
      <c r="G10" s="4">
        <f>E10*12.5</f>
        <v>0.0875</v>
      </c>
    </row>
    <row r="11">
      <c r="A11" t="s">
        <v>43</v>
      </c>
      <c r="B11" t="s">
        <v>44</v>
      </c>
      <c r="C11" t="s">
        <v>45</v>
      </c>
      <c r="D11" s="9">
        <v>0.4</v>
      </c>
      <c r="E11" s="11">
        <f>D11*$B$2</f>
        <v>0.4</v>
      </c>
      <c r="F11" t="s">
        <v>38</v>
      </c>
      <c r="G11" s="4">
        <f>E11*18.76</f>
        <v>7.504</v>
      </c>
    </row>
    <row r="12">
      <c r="A12" t="s">
        <v>46</v>
      </c>
      <c r="B12" t="s">
        <v>47</v>
      </c>
      <c r="C12" t="s">
        <v>45</v>
      </c>
      <c r="D12" s="9">
        <v>0.6</v>
      </c>
      <c r="E12" s="11">
        <f>D12*$B$2</f>
        <v>0.6</v>
      </c>
      <c r="F12" t="s">
        <v>48</v>
      </c>
      <c r="G12" s="4">
        <f>E12*65.22</f>
        <v>39.132</v>
      </c>
    </row>
    <row r="13">
      <c r="A13" t="s">
        <v>49</v>
      </c>
      <c r="B13" t="s">
        <v>50</v>
      </c>
      <c r="C13" t="s">
        <v>51</v>
      </c>
      <c r="D13" s="9">
        <v>10</v>
      </c>
      <c r="E13" s="11">
        <f>D13*$B$2</f>
        <v>10</v>
      </c>
      <c r="F13" t="s">
        <v>38</v>
      </c>
      <c r="G13" s="4">
        <f>E13*2.71</f>
        <v>27.1</v>
      </c>
    </row>
    <row r="14">
      <c r="A14" t="s">
        <v>52</v>
      </c>
      <c r="B14" t="s">
        <v>53</v>
      </c>
      <c r="C14" t="s">
        <v>54</v>
      </c>
      <c r="D14" s="9">
        <v>3</v>
      </c>
      <c r="E14" s="11">
        <f>D14*$B$2</f>
        <v>3</v>
      </c>
      <c r="F14" t="s">
        <v>38</v>
      </c>
      <c r="G14" s="4">
        <f>E14*1.8</f>
        <v>5.4</v>
      </c>
    </row>
    <row r="15">
      <c r="A15" t="s">
        <v>55</v>
      </c>
      <c r="B15" t="s">
        <v>56</v>
      </c>
      <c r="C15" t="s">
        <v>54</v>
      </c>
      <c r="D15" s="9">
        <v>6</v>
      </c>
      <c r="E15" s="11">
        <f>D15*$B$2</f>
        <v>6</v>
      </c>
      <c r="F15" t="s">
        <v>38</v>
      </c>
      <c r="G15" s="4">
        <f>E15*2.8</f>
        <v>16.8</v>
      </c>
    </row>
    <row r="16">
      <c r="A16" t="s">
        <v>57</v>
      </c>
      <c r="B16" t="s">
        <v>58</v>
      </c>
      <c r="C16" t="s">
        <v>59</v>
      </c>
      <c r="D16" s="9">
        <v>0.073</v>
      </c>
      <c r="E16" s="11">
        <f>D16*$B$2</f>
        <v>0.073</v>
      </c>
      <c r="F16" t="s">
        <v>38</v>
      </c>
      <c r="G16" s="4">
        <f>E16*0.35</f>
        <v>0.02555</v>
      </c>
    </row>
    <row r="17">
      <c r="A17" t="s">
        <v>60</v>
      </c>
      <c r="B17" t="s">
        <v>61</v>
      </c>
      <c r="C17" t="s">
        <v>62</v>
      </c>
      <c r="D17" s="9">
        <v>0.3</v>
      </c>
      <c r="E17" s="11">
        <f>D17*$B$2</f>
        <v>0.3</v>
      </c>
      <c r="F17" t="s">
        <v>38</v>
      </c>
      <c r="G17" s="4">
        <f>E17*9.26</f>
        <v>2.778</v>
      </c>
    </row>
    <row r="18">
      <c r="A18" t="s">
        <v>63</v>
      </c>
      <c r="B18" t="s">
        <v>64</v>
      </c>
      <c r="C18" t="s">
        <v>62</v>
      </c>
      <c r="D18" s="9">
        <v>8</v>
      </c>
      <c r="E18" s="11">
        <f>D18*$B$2</f>
        <v>8</v>
      </c>
      <c r="F18" t="s">
        <v>38</v>
      </c>
      <c r="G18" s="4">
        <f>E18*9</f>
        <v>72</v>
      </c>
    </row>
    <row r="19">
      <c r="A19" t="s">
        <v>65</v>
      </c>
      <c r="B19" t="s">
        <v>66</v>
      </c>
      <c r="C19" t="s">
        <v>62</v>
      </c>
      <c r="D19" s="9">
        <v>3</v>
      </c>
      <c r="E19" s="11">
        <f>D19*$B$2</f>
        <v>3</v>
      </c>
      <c r="F19" t="s">
        <v>38</v>
      </c>
      <c r="G19" s="4">
        <f>E19*3.5</f>
        <v>10.5</v>
      </c>
    </row>
    <row r="20">
      <c r="A20" t="s">
        <v>67</v>
      </c>
      <c r="B20" t="s">
        <v>68</v>
      </c>
      <c r="C20" t="s">
        <v>62</v>
      </c>
      <c r="D20" s="9">
        <v>6</v>
      </c>
      <c r="E20" s="11">
        <f>D20*$B$2</f>
        <v>6</v>
      </c>
      <c r="F20" t="s">
        <v>38</v>
      </c>
      <c r="G20" s="4">
        <f>E20*3.89</f>
        <v>23.34</v>
      </c>
    </row>
    <row r="21">
      <c r="A21" t="s">
        <v>69</v>
      </c>
      <c r="B21" t="s">
        <v>70</v>
      </c>
      <c r="C21" t="s">
        <v>62</v>
      </c>
      <c r="D21" s="9">
        <v>3</v>
      </c>
      <c r="E21" s="11">
        <f>D21*$B$2</f>
        <v>3</v>
      </c>
      <c r="F21" t="s">
        <v>38</v>
      </c>
      <c r="G21" s="4">
        <f>E21*3.21</f>
        <v>9.63</v>
      </c>
    </row>
    <row r="22">
      <c r="A22" t="s">
        <v>71</v>
      </c>
      <c r="B22" t="s">
        <v>72</v>
      </c>
      <c r="C22" t="s">
        <v>62</v>
      </c>
      <c r="D22" s="9">
        <v>3.75</v>
      </c>
      <c r="E22" s="11">
        <f>D22*$B$2</f>
        <v>3.75</v>
      </c>
      <c r="F22" t="s">
        <v>38</v>
      </c>
      <c r="G22" s="4">
        <f>E22*4.18</f>
        <v>15.675</v>
      </c>
    </row>
    <row r="23">
      <c r="A23"/>
      <c r="B23"/>
      <c r="C23"/>
      <c r="D23"/>
      <c r="E23"/>
      <c r="F23" t="s" s="3">
        <v>73</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78</v>
      </c>
      <c r="D3" s="11">
        <v>150</v>
      </c>
      <c r="E3" t="s">
        <v>24</v>
      </c>
      <c r="F3" t="s">
        <v>81</v>
      </c>
    </row>
    <row r="4">
      <c r="A4">
        <v>2</v>
      </c>
      <c r="B4" t="s">
        <v>82</v>
      </c>
      <c r="C4" t="s">
        <v>83</v>
      </c>
      <c r="D4" s="11">
        <v>6</v>
      </c>
      <c r="E4" t="s">
        <v>38</v>
      </c>
      <c r="F4" t="s">
        <v>62</v>
      </c>
    </row>
    <row r="5">
      <c r="A5">
        <v>2</v>
      </c>
      <c r="B5" t="s">
        <v>84</v>
      </c>
      <c r="C5" t="s">
        <v>83</v>
      </c>
      <c r="D5" s="11">
        <v>3.75</v>
      </c>
      <c r="E5" t="s">
        <v>38</v>
      </c>
      <c r="F5" t="s">
        <v>62</v>
      </c>
    </row>
    <row r="6">
      <c r="A6">
        <v>2</v>
      </c>
      <c r="B6" t="s">
        <v>85</v>
      </c>
      <c r="C6" t="s">
        <v>83</v>
      </c>
      <c r="D6" s="11">
        <v>3</v>
      </c>
      <c r="E6" t="s">
        <v>38</v>
      </c>
      <c r="F6" t="s">
        <v>62</v>
      </c>
    </row>
    <row r="7">
      <c r="A7">
        <v>2</v>
      </c>
      <c r="B7" t="s">
        <v>86</v>
      </c>
      <c r="C7" t="s">
        <v>83</v>
      </c>
      <c r="D7" s="11">
        <v>3</v>
      </c>
      <c r="E7" t="s">
        <v>38</v>
      </c>
      <c r="F7" t="s">
        <v>62</v>
      </c>
    </row>
    <row r="8">
      <c r="A8">
        <v>2</v>
      </c>
      <c r="B8" t="s">
        <v>87</v>
      </c>
      <c r="C8" t="s">
        <v>83</v>
      </c>
      <c r="D8" s="11">
        <v>0.3</v>
      </c>
      <c r="E8" t="s">
        <v>38</v>
      </c>
      <c r="F8" t="s">
        <v>62</v>
      </c>
    </row>
    <row r="9">
      <c r="A9">
        <v>2</v>
      </c>
      <c r="B9" t="s">
        <v>88</v>
      </c>
      <c r="C9" t="s">
        <v>83</v>
      </c>
      <c r="D9" s="11">
        <v>6</v>
      </c>
      <c r="E9" t="s">
        <v>38</v>
      </c>
      <c r="F9" t="s">
        <v>54</v>
      </c>
    </row>
    <row r="10">
      <c r="A10">
        <v>2</v>
      </c>
      <c r="B10" t="s">
        <v>89</v>
      </c>
      <c r="C10" t="s">
        <v>78</v>
      </c>
      <c r="D10" s="11">
        <v>3</v>
      </c>
      <c r="E10" t="s">
        <v>34</v>
      </c>
      <c r="F10" t="s">
        <v>90</v>
      </c>
    </row>
    <row r="11">
      <c r="A11">
        <v>3</v>
      </c>
      <c r="B11" t="s">
        <v>91</v>
      </c>
      <c r="C11" t="s">
        <v>83</v>
      </c>
      <c r="D11" s="11">
        <v>0.6</v>
      </c>
      <c r="E11" t="s">
        <v>48</v>
      </c>
      <c r="F11" t="s">
        <v>45</v>
      </c>
    </row>
    <row r="12">
      <c r="A12">
        <v>2</v>
      </c>
      <c r="B12" t="s">
        <v>92</v>
      </c>
      <c r="C12" t="s">
        <v>83</v>
      </c>
      <c r="D12" s="11">
        <v>0.024</v>
      </c>
      <c r="E12" t="s">
        <v>38</v>
      </c>
      <c r="F12" t="s">
        <v>37</v>
      </c>
    </row>
    <row r="13">
      <c r="A13">
        <v>1</v>
      </c>
      <c r="B13" t="s">
        <v>93</v>
      </c>
      <c r="C13" t="s">
        <v>78</v>
      </c>
      <c r="D13" s="11">
        <v>200</v>
      </c>
      <c r="E13" t="s">
        <v>24</v>
      </c>
      <c r="F13" t="s">
        <v>90</v>
      </c>
    </row>
    <row r="14">
      <c r="A14">
        <v>2</v>
      </c>
      <c r="B14" t="s">
        <v>94</v>
      </c>
      <c r="C14" t="s">
        <v>83</v>
      </c>
      <c r="D14" s="11">
        <v>5</v>
      </c>
      <c r="E14" t="s">
        <v>38</v>
      </c>
      <c r="F14" t="s">
        <v>37</v>
      </c>
    </row>
    <row r="15">
      <c r="A15">
        <v>1</v>
      </c>
      <c r="B15" t="s">
        <v>95</v>
      </c>
      <c r="C15" t="s">
        <v>78</v>
      </c>
      <c r="D15" s="11">
        <v>400</v>
      </c>
      <c r="E15" t="s">
        <v>24</v>
      </c>
      <c r="F15" t="s">
        <v>90</v>
      </c>
    </row>
    <row r="16">
      <c r="A16">
        <v>2</v>
      </c>
      <c r="B16" t="s">
        <v>96</v>
      </c>
      <c r="C16" t="s">
        <v>83</v>
      </c>
      <c r="D16" s="11">
        <v>8</v>
      </c>
      <c r="E16" t="s">
        <v>38</v>
      </c>
      <c r="F16" t="s">
        <v>62</v>
      </c>
    </row>
    <row r="17">
      <c r="A17">
        <v>1</v>
      </c>
      <c r="B17" t="s">
        <v>97</v>
      </c>
      <c r="C17" t="s">
        <v>78</v>
      </c>
      <c r="D17" s="11">
        <v>20</v>
      </c>
      <c r="E17" t="s">
        <v>34</v>
      </c>
      <c r="F17" t="s">
        <v>81</v>
      </c>
    </row>
    <row r="18">
      <c r="A18">
        <v>2</v>
      </c>
      <c r="B18" t="s">
        <v>98</v>
      </c>
      <c r="C18" t="s">
        <v>83</v>
      </c>
      <c r="D18" s="11">
        <v>19.6</v>
      </c>
      <c r="E18" t="s">
        <v>34</v>
      </c>
      <c r="F18" t="s">
        <v>33</v>
      </c>
    </row>
    <row r="19">
      <c r="A19">
        <v>2</v>
      </c>
      <c r="B19" t="s">
        <v>99</v>
      </c>
      <c r="C19" t="s">
        <v>83</v>
      </c>
      <c r="D19" s="11">
        <v>0.4</v>
      </c>
      <c r="E19" t="s">
        <v>38</v>
      </c>
      <c r="F19" t="s">
        <v>45</v>
      </c>
    </row>
    <row r="20">
      <c r="A20">
        <v>1</v>
      </c>
      <c r="B20" t="s">
        <v>100</v>
      </c>
      <c r="C20" t="s">
        <v>83</v>
      </c>
      <c r="D20" s="11">
        <v>10</v>
      </c>
      <c r="E20" t="s">
        <v>38</v>
      </c>
      <c r="F20" t="s">
        <v>51</v>
      </c>
    </row>
    <row r="21">
      <c r="A21">
        <v>1</v>
      </c>
      <c r="B21" t="s">
        <v>101</v>
      </c>
      <c r="C21" t="s">
        <v>83</v>
      </c>
      <c r="D21" s="11">
        <v>3</v>
      </c>
      <c r="E21" t="s">
        <v>38</v>
      </c>
      <c r="F21" t="s">
        <v>54</v>
      </c>
    </row>
    <row r="22">
      <c r="A22">
        <v>1</v>
      </c>
      <c r="B22" t="s">
        <v>102</v>
      </c>
      <c r="C22" t="s">
        <v>83</v>
      </c>
      <c r="D22" s="11">
        <v>0.073</v>
      </c>
      <c r="E22" t="s">
        <v>38</v>
      </c>
      <c r="F22" t="s">
        <v>59</v>
      </c>
    </row>
    <row r="23">
      <c r="A23">
        <v>1</v>
      </c>
      <c r="B23" t="s">
        <v>103</v>
      </c>
      <c r="C23" t="s">
        <v>83</v>
      </c>
      <c r="D23" s="11">
        <v>0.007</v>
      </c>
      <c r="E23" t="s">
        <v>38</v>
      </c>
      <c r="F2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bouillon de légumes, à partir de bouillon déshydraté, en se reportant aux recommandations du fabricant. Maintenir au chaud en attente d'utilisation.</t>
        </is>
      </c>
      <c r="E3" t="s" s="13"/>
      <c r="F3"/>
    </row>
    <row r="4">
      <c r="A4" t="s">
        <v>2</v>
      </c>
      <c r="B4">
        <v>3</v>
      </c>
      <c r="C4"/>
      <c r="D4" t="inlineStr" s="13">
        <is>
          <t>Faire revenir la garniture — Dans la sauteuse, faire revenir la garniture aromatique (sous-recette « Paëlla — garniture aromatique et légumes »). Ajouter le riz, les haricots plats, les petits pois, l'ail haché, les épices et condiments. Remuer l'ensemble à l'aide d'une écumoire assez large, pour bien mélanger les éléments. Mouiller avec le bouillon de légumes. Pendant la cuisson, cuire au four à + 180 °C les falafels et les boulettes végétales en se reportant aux recommandations du fabricant.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légumes. Couvrir. Étager les bacs sur l'échelle de four. Enfourner et cuire durant 45 minutes.</t>
        </is>
      </c>
      <c r="E4" t="s" s="13"/>
      <c r="F4"/>
    </row>
    <row r="5">
      <c r="A5" t="s">
        <v>2</v>
      </c>
      <c r="B5">
        <v>4</v>
      </c>
      <c r="C5"/>
      <c r="D5" t="inlineStr" s="13">
        <is>
          <t>Dresser et servir — Servir la paëlla à l'assiette, accompagnée d'un quartier de citron. Disposer sur chaque portion les falafels et les boulettes végétales.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110</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110</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111</v>
      </c>
      <c r="B8">
        <v>1</v>
      </c>
      <c r="C8" t="s">
        <v>112</v>
      </c>
      <c r="D8" t="s" s="13">
        <v>113</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114</v>
      </c>
      <c r="B1"/>
      <c r="C1"/>
      <c r="D1"/>
    </row>
    <row r="2">
      <c r="A2" t="str" s="14">
        <f>"GRO_CDC_151D · GRO.COMPLETS · référence : "&amp;Besoins!B3&amp;" "&amp;Besoins!C3&amp;" · multiplicateur réglable sur la feuille ""Besoins"""</f>
        <v>GRO_CDC_151D · GRO.COMPLETS · référence : 100 pc · multiplicateur réglable sur la feuille </v>
      </c>
      <c r="B2"/>
      <c r="C2"/>
      <c r="D2"/>
    </row>
    <row r="3">
      <c r="A3"/>
      <c r="B3"/>
      <c r="C3"/>
      <c r="D3"/>
    </row>
    <row r="4">
      <c r="A4" t="s" s="15">
        <v>115</v>
      </c>
      <c r="B4"/>
      <c r="C4"/>
      <c r="D4"/>
    </row>
    <row r="5">
      <c r="A5" t="s" s="16">
        <v>116</v>
      </c>
      <c r="B5" t="str" s="13">
        <f>Procedure!D2</f>
        <v>Mise en place du poste de travail — Vérifier les D.L.C., peser les denrées, sélectionner le matériel nécessaire. Laver et désinfecter le matériel et le poste de travail en suivant les protocoles.</v>
      </c>
      <c r="C5"/>
      <c r="D5"/>
    </row>
    <row r="6">
      <c r="A6" t="s" s="16">
        <v>117</v>
      </c>
      <c r="B6" t="str" s="13">
        <f>Procedure!D3</f>
        <v>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bouillon de légumes, à partir de bouillon déshydraté, en se reportant aux recommandations du fabricant. Maintenir au chaud en attente d'utilisation.</v>
      </c>
      <c r="C6"/>
      <c r="D6"/>
    </row>
    <row r="7">
      <c r="A7"/>
      <c r="B7" t="s">
        <v>118</v>
      </c>
      <c r="C7" s="11">
        <f>'Besoins'!$B$2*200</f>
        <v>200</v>
      </c>
      <c r="D7" t="s">
        <v>24</v>
      </c>
    </row>
    <row r="8">
      <c r="A8"/>
      <c r="B8" t="s">
        <v>119</v>
      </c>
      <c r="C8" s="11">
        <f>'Besoins'!$B$2*400</f>
        <v>400</v>
      </c>
      <c r="D8" t="s">
        <v>24</v>
      </c>
    </row>
    <row r="9">
      <c r="A9"/>
      <c r="B9" t="str">
        <f>Besoins!B14</f>
        <v>CITRON Espagne cat.I 4(58-67mm)</v>
      </c>
      <c r="C9" s="11">
        <f>Besoins!E14</f>
        <v>3</v>
      </c>
      <c r="D9" t="str">
        <f>Besoins!F14</f>
        <v>kg</v>
      </c>
    </row>
    <row r="10">
      <c r="A10"/>
      <c r="B10" t="s">
        <v>120</v>
      </c>
      <c r="C10" s="11">
        <f>'Besoins'!$B$2*20</f>
        <v>20</v>
      </c>
      <c r="D10" t="s">
        <v>34</v>
      </c>
    </row>
    <row r="11">
      <c r="A11" t="s" s="16">
        <v>121</v>
      </c>
      <c r="B11" t="str" s="13">
        <f>Procedure!D4</f>
        <v>Faire revenir la garniture — Dans la sauteuse, faire revenir la garniture aromatique (sous-recette « Paëlla — garniture aromatique et légumes »). Ajouter le riz, les haricots plats, les petits pois, l'ail haché, les épices et condiments. Remuer l'ensemble à l'aide d'une écumoire assez large, pour bien mélanger les éléments. Mouiller avec le bouillon de légumes. Pendant la cuisson, cuire au four à + 180 °C les falafels et les boulettes végétales en se reportant aux recommandations du fabricant.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légumes. Couvrir. Étager les bacs sur l'échelle de four. Enfourner et cuire durant 45 minutes.</v>
      </c>
      <c r="C11"/>
      <c r="D11"/>
    </row>
    <row r="12">
      <c r="A12"/>
      <c r="B12" t="s">
        <v>122</v>
      </c>
      <c r="C12" s="11">
        <f>'Besoins'!$B$2*150</f>
        <v>150</v>
      </c>
      <c r="D12" t="s">
        <v>24</v>
      </c>
    </row>
    <row r="13">
      <c r="A13"/>
      <c r="B13" t="str">
        <f>Besoins!B13</f>
        <v>Riz long indica étuvé sac 5kg</v>
      </c>
      <c r="C13" s="11">
        <f>Besoins!E13</f>
        <v>10</v>
      </c>
      <c r="D13" t="str">
        <f>Besoins!F13</f>
        <v>kg</v>
      </c>
    </row>
    <row r="14">
      <c r="A14"/>
      <c r="B14" t="str">
        <f>Besoins!B16</f>
        <v>Sel fin de cuisine</v>
      </c>
      <c r="C14" s="11">
        <f>Besoins!E16</f>
        <v>0.073</v>
      </c>
      <c r="D14" t="str">
        <f>Besoins!F16</f>
        <v>kg</v>
      </c>
    </row>
    <row r="15">
      <c r="A15"/>
      <c r="B15" t="str">
        <f>Besoins!B10</f>
        <v>Poivre noir moulu</v>
      </c>
      <c r="C15" s="11">
        <f>Besoins!E10</f>
        <v>0.007</v>
      </c>
      <c r="D15" t="str">
        <f>Besoins!F10</f>
        <v>kg</v>
      </c>
    </row>
    <row r="16">
      <c r="A16" t="s" s="16">
        <v>123</v>
      </c>
      <c r="B16" t="str" s="13">
        <f>Procedure!D5</f>
        <v>Dresser et servir — Servir la paëlla à l'assiette, accompagnée d'un quartier de citron. Disposer sur chaque portion les falafels et les boulettes végétales.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16"/>
      <c r="D16"/>
    </row>
    <row r="17">
      <c r="A17"/>
      <c r="B17"/>
      <c r="C17"/>
      <c r="D17"/>
    </row>
    <row r="18">
      <c r="A18" t="s" s="15">
        <v>124</v>
      </c>
      <c r="B18"/>
      <c r="C18"/>
      <c r="D18"/>
    </row>
    <row r="19">
      <c r="A19" t="s" s="16">
        <v>116</v>
      </c>
      <c r="B19"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19"/>
      <c r="D19"/>
    </row>
    <row r="20">
      <c r="A20"/>
      <c r="B20" t="str">
        <f>Besoins!B20</f>
        <v>Oignons émincés surgelés</v>
      </c>
      <c r="C20" s="11">
        <f>Besoins!E20</f>
        <v>6</v>
      </c>
      <c r="D20" t="str">
        <f>Besoins!F20</f>
        <v>kg</v>
      </c>
    </row>
    <row r="21">
      <c r="A21"/>
      <c r="B21" t="str">
        <f>Besoins!B22</f>
        <v>Poivrons verts rouges en lanières surgelés</v>
      </c>
      <c r="C21" s="11">
        <f>Besoins!E22</f>
        <v>3.75</v>
      </c>
      <c r="D21" t="str">
        <f>Besoins!F22</f>
        <v>kg</v>
      </c>
    </row>
    <row r="22">
      <c r="A22"/>
      <c r="B22" t="str">
        <f>Besoins!B19</f>
        <v>Haricots plats d'Espagne surgeles</v>
      </c>
      <c r="C22" s="11">
        <f>Besoins!E19</f>
        <v>3</v>
      </c>
      <c r="D22" t="str">
        <f>Besoins!F19</f>
        <v>kg</v>
      </c>
    </row>
    <row r="23">
      <c r="A23"/>
      <c r="B23" t="str">
        <f>Besoins!B21</f>
        <v>Petits pois doux très fins surgelés</v>
      </c>
      <c r="C23" s="11">
        <f>Besoins!E21</f>
        <v>3</v>
      </c>
      <c r="D23" t="str">
        <f>Besoins!F21</f>
        <v>kg</v>
      </c>
    </row>
    <row r="24">
      <c r="A24"/>
      <c r="B24" t="str">
        <f>Besoins!B17</f>
        <v>Ail haché IQF</v>
      </c>
      <c r="C24" s="11">
        <f>Besoins!E17</f>
        <v>0.3</v>
      </c>
      <c r="D24" t="str">
        <f>Besoins!F17</f>
        <v>kg</v>
      </c>
    </row>
    <row r="25">
      <c r="A25"/>
      <c r="B25" t="str">
        <f>Besoins!B15</f>
        <v>TOMATE ronde Maroc cat.I 67-82mm</v>
      </c>
      <c r="C25" s="11">
        <f>Besoins!E15</f>
        <v>6</v>
      </c>
      <c r="D25" t="str">
        <f>Besoins!F15</f>
        <v>kg</v>
      </c>
    </row>
    <row r="26">
      <c r="A26" t="s" s="16">
        <v>117</v>
      </c>
      <c r="B26"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26"/>
      <c r="D26"/>
    </row>
    <row r="27">
      <c r="A27"/>
      <c r="B27" t="s">
        <v>125</v>
      </c>
      <c r="C27" s="11">
        <f>'Besoins'!$B$2*3</f>
        <v>3</v>
      </c>
      <c r="D27" t="s">
        <v>34</v>
      </c>
    </row>
    <row r="28">
      <c r="A28"/>
      <c r="B28" t="str">
        <f>Besoins!B8</f>
        <v>Épices paëlla (type Spigol / Rizdor)</v>
      </c>
      <c r="C28" s="11">
        <f>Besoins!E8</f>
        <v>0.024</v>
      </c>
      <c r="D28" t="str">
        <f>Besoins!F8</f>
        <v>kg</v>
      </c>
    </row>
    <row r="29">
      <c r="A29"/>
      <c r="B29"/>
      <c r="C29"/>
      <c r="D29"/>
    </row>
    <row r="30">
      <c r="A30" t="s" s="15">
        <v>126</v>
      </c>
      <c r="B30"/>
      <c r="C30"/>
      <c r="D30"/>
    </row>
    <row r="31">
      <c r="A31" t="s" s="16">
        <v>116</v>
      </c>
      <c r="B31" t="str" s="13">
        <f>"[DISSOUDRE] "&amp;Procedure!D8</f>
        <v>[DISSOUDRE] Dissoudre la poudre dans l'eau bouillante en fouettant, suivant les recommandations du fabricant.</v>
      </c>
      <c r="C31"/>
      <c r="D31"/>
    </row>
    <row r="32">
      <c r="A32"/>
      <c r="B32" t="str">
        <f>Besoins!B7</f>
        <v>Eau (robinet - moy. France 2026)</v>
      </c>
      <c r="C32" s="11">
        <f>Besoins!E7</f>
        <v>19.6</v>
      </c>
      <c r="D32" t="str">
        <f>Besoins!F7</f>
        <v>lt</v>
      </c>
    </row>
    <row r="33">
      <c r="A33"/>
      <c r="B33" t="str">
        <f>Besoins!B11</f>
        <v>Bouillon de légumes déshydraté</v>
      </c>
      <c r="C33" s="11">
        <f>Besoins!E11</f>
        <v>0.4</v>
      </c>
      <c r="D33" t="str">
        <f>Besoins!F11</f>
        <v>kg</v>
      </c>
    </row>
    <row r="34">
      <c r="A34"/>
      <c r="B34"/>
      <c r="C34"/>
      <c r="D34"/>
    </row>
    <row r="35">
      <c r="A35" t="s" s="17">
        <v>21</v>
      </c>
      <c r="B35"/>
      <c r="C35"/>
      <c r="D35"/>
    </row>
  </sheetData>
  <sheetProtection sheet="1" formatRows="0" formatColumns="0"/>
  <mergeCells count="13">
    <mergeCell ref="A1:D1"/>
    <mergeCell ref="A2:D2"/>
    <mergeCell ref="A4:D4"/>
    <mergeCell ref="B5:D5"/>
    <mergeCell ref="B6:D6"/>
    <mergeCell ref="B11:D11"/>
    <mergeCell ref="B16:D16"/>
    <mergeCell ref="A18:D18"/>
    <mergeCell ref="B19:D19"/>
    <mergeCell ref="B26:D26"/>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2026-09-27T15:32:26Z</dcterms:created>
  <dc:title>PAËLLA VÉGÉTARIENNE</dc:title>
  <dc:subject/>
  <dc:creator>CUIS.web</dc:creator>
  <cp:lastModifiedBy/>
  <cp:keywords/>
  <dc:description>Export automatique — moteur récursif d'origine : Bernard Vandendaele</dc:description>
  <cp:category/>
  <dc:language>en-US</dc:language>
  <dcterms:modified xsi:type="dcterms:W3CDTF">2026-09-27T15:32:26Z</dcterms:modified>
  <cp:revision>1</cp:revision>
</cp:coreProperties>
</file>