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<sst xmlns="http://schemas.openxmlformats.org/spreadsheetml/2006/main" count="133" uniqueCount="133">
  <si>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</si>
  <si>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</si>
  <si>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PAËLLA VALENCIENNE (TERRE)</t>
  </si>
  <si>
    <t>Code</t>
  </si>
  <si>
    <t>GRO_CDC_151B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</si>
  <si>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</si>
  <si>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</si>
  <si>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</si>
  <si>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</si>
  <si>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</si>
  <si>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</si>
  <si>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</si>
  <si>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</si>
  <si>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</si>
  <si>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</si>
  <si>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</si>
  <si>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</si>
  <si>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</si>
  <si>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</si>
  <si>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</si>
  <si>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</si>
  <si>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</si>
  <si>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</si>
  <si>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</si>
  <si>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</si>
  <si>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</si>
  <si>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</si>
  <si>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</si>
  <si>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</si>
  <si>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</si>
  <si>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</si>
  <si>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</si>
  <si>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</si>
  <si>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</si>
  <si>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</si>
  <si>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</si>
  <si>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</si>
  <si>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</si>
  <si>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</si>
  <si>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</si>
  <si>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</si>
  <si>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</si>
  <si>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</si>
  <si>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</si>
  <si>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RNME101403</t>
  </si>
  <si>
    <t>Huile olive vierge extra bidon 5L</t>
  </si>
  <si>
    <t>Assaisonnements et corps gras</t>
  </si>
  <si>
    <t>u</t>
  </si>
  <si>
    <t>RNME101453</t>
  </si>
  <si>
    <t>Riz long indica étuvé sac 5kg</t>
  </si>
  <si>
    <t>Féculents et légumineuses</t>
  </si>
  <si>
    <t>KNORR-BOUIL-VOL</t>
  </si>
  <si>
    <t>Bouillon de Volaille déshydraté (Knorr Professional)</t>
  </si>
  <si>
    <t>Fonds déshydratés et poudres</t>
  </si>
  <si>
    <t>RNM57224806</t>
  </si>
  <si>
    <t>MARGARINE 60% MG 100% végétale pain 500g</t>
  </si>
  <si>
    <t>Produits laitiers et œufs</t>
  </si>
  <si>
    <t>RNM3770123</t>
  </si>
  <si>
    <t>CITRON Espagne cat.I 4(58-67mm)</t>
  </si>
  <si>
    <t>Légumes</t>
  </si>
  <si>
    <t>RNM9360123</t>
  </si>
  <si>
    <t>TOMATE ronde Maroc cat.I 67-82mm</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</si>
  <si>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</si>
  <si>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</si>
  <si>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</si>
  <si>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</si>
  <si>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</si>
  <si>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</si>
  <si>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</si>
  <si>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</si>
  <si>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</si>
  <si>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</si>
  <si>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</si>
  <si>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</si>
  <si>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</si>
  <si>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</si>
  <si>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POULET-CUIS-HAL</t>
  </si>
  <si>
    <t>Cuisses de poulet halal surgelées</t>
  </si>
  <si>
    <t>Volailles et lapins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</si>
  <si>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</si>
  <si>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</si>
  <si>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</si>
  <si>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</si>
  <si>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</si>
  <si>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</si>
  <si>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</si>
  <si>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</si>
  <si>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</si>
  <si>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</si>
  <si>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</si>
  <si>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</si>
  <si>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</si>
  <si>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</si>
  <si>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</si>
  <si>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</si>
  <si>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</si>
  <si>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</si>
  <si>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</si>
  <si>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</si>
  <si>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Cuisse de poulet halal (pièce)</t>
  </si>
  <si>
    <t>Conversions volailles (piece/poids/rendement)</t>
  </si>
  <si>
    <t xml:space="preserve">        ↳ Cuisses de poulet halal surgelées</t>
  </si>
  <si>
    <t xml:space="preserve">    ↳ MARGARINE 60% MG 100% végétale pain 500g</t>
  </si>
  <si>
    <t xml:space="preserve">    ↳ Chorizo bœuf et volaille halal tranché</t>
  </si>
  <si>
    <t xml:space="preserve">    ↳ Bouillon de volaille reconstitue (collectivite)</t>
  </si>
  <si>
    <t xml:space="preserve">        ↳ Eau (robinet - moy. France 2026)</t>
  </si>
  <si>
    <t xml:space="preserve">        ↳ Bouillon de Volaille déshydraté (Knorr Professional)</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</si>
  <si>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</si>
  <si>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</si>
  <si>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</si>
  <si>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</si>
  <si>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</si>
  <si>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</si>
  <si>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</si>
  <si>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</si>
  <si>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</si>
  <si>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</si>
  <si>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</si>
  <si>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volaille reconstitue (collectivite)</t>
  </si>
  <si>
    <t>DISSOUDRE</t>
  </si>
  <si>
    <t>Délayer la poudre dans l'eau froide en fouettant, puis porter à ébullition en remuant régulièrement.</t>
  </si>
  <si>
    <t>Fiche technique — PAËLLA VALENCIENNE (TERRE)</t>
  </si>
  <si>
    <t>PAËLLA VALENCIENNE (TERRE)  GRO_CDC_151B</t>
  </si>
  <si>
    <t>1.</t>
  </si>
  <si>
    <t>2.</t>
  </si>
  <si>
    <t xml:space="preserve">    Cuisse de poulet halal (pièce) (conv.)</t>
  </si>
  <si>
    <t xml:space="preserve">    Bouillon de volaille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</si>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</sst>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216.2834436</v>
      </c>
    </row>
    <row r="12">
      <c r="A12" t="s" s="3">
        <v>16</v>
      </c>
      <c r="B12" s="4">
        <v>2.162834436</v>
      </c>
    </row>
    <row r="13">
      <c r="A13"/>
      <c r="B13"/>
    </row>
    <row r="14">
      <c r="A14" t="s" s="5">
        <v>17</v>
      </c>
      <c r="B14" t="s" s="5">
        <v>14</v>
      </c>
    </row>
    <row r="15">
      <c r="A15" t="s" s="5">
        <v>18</v>
      </c>
      <c r="B15" s="6">
        <v>216.2834436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5</v>
      </c>
      <c r="E8" s="11">
        <f>D8*$B$2</f>
        <v>5</v>
      </c>
      <c r="F8" t="s">
        <v>38</v>
      </c>
      <c r="G8" s="4">
        <f>E8*9.5</f>
        <v>47.5</v>
      </c>
    </row>
    <row r="9">
      <c r="A9" t="s">
        <v>39</v>
      </c>
      <c r="B9" t="s">
        <v>40</v>
      </c>
      <c r="C9" t="s">
        <v>41</v>
      </c>
      <c r="D9" s="9">
        <v>0.016</v>
      </c>
      <c r="E9" s="11">
        <f>D9*$B$2</f>
        <v>0.016</v>
      </c>
      <c r="F9" t="s">
        <v>38</v>
      </c>
      <c r="G9" s="4">
        <f>E9*43.5071</f>
        <v>0.696114</v>
      </c>
    </row>
    <row r="10">
      <c r="A10" t="s">
        <v>42</v>
      </c>
      <c r="B10" t="s">
        <v>43</v>
      </c>
      <c r="C10" t="s">
        <v>41</v>
      </c>
      <c r="D10" s="9">
        <v>0.007</v>
      </c>
      <c r="E10" s="11">
        <f>D10*$B$2</f>
        <v>0.007</v>
      </c>
      <c r="F10" t="s">
        <v>38</v>
      </c>
      <c r="G10" s="4">
        <f>E10*12.5</f>
        <v>0.0875</v>
      </c>
    </row>
    <row r="11">
      <c r="A11" t="s">
        <v>44</v>
      </c>
      <c r="B11" t="s">
        <v>45</v>
      </c>
      <c r="C11" t="s">
        <v>46</v>
      </c>
      <c r="D11" s="9">
        <v>0.4</v>
      </c>
      <c r="E11" s="11">
        <f>D11*$B$2</f>
        <v>0.4</v>
      </c>
      <c r="F11" t="s">
        <v>47</v>
      </c>
      <c r="G11" s="4">
        <f>E11*65.22</f>
        <v>26.088</v>
      </c>
    </row>
    <row r="12">
      <c r="A12" t="s">
        <v>48</v>
      </c>
      <c r="B12" t="s">
        <v>49</v>
      </c>
      <c r="C12" t="s">
        <v>50</v>
      </c>
      <c r="D12" s="9">
        <v>10</v>
      </c>
      <c r="E12" s="11">
        <f>D12*$B$2</f>
        <v>10</v>
      </c>
      <c r="F12" t="s">
        <v>38</v>
      </c>
      <c r="G12" s="4">
        <f>E12*2.71</f>
        <v>27.1</v>
      </c>
    </row>
    <row r="13">
      <c r="A13" t="s">
        <v>51</v>
      </c>
      <c r="B13" t="s">
        <v>52</v>
      </c>
      <c r="C13" t="s">
        <v>53</v>
      </c>
      <c r="D13" s="9">
        <v>0.4</v>
      </c>
      <c r="E13" s="11">
        <f>D13*$B$2</f>
        <v>0.4</v>
      </c>
      <c r="F13" t="s">
        <v>38</v>
      </c>
      <c r="G13" s="4">
        <f>E13*18.8</f>
        <v>7.52</v>
      </c>
    </row>
    <row r="14">
      <c r="A14" t="s">
        <v>54</v>
      </c>
      <c r="B14" t="s">
        <v>55</v>
      </c>
      <c r="C14" t="s">
        <v>56</v>
      </c>
      <c r="D14" s="9">
        <v>1</v>
      </c>
      <c r="E14" s="11">
        <f>D14*$B$2</f>
        <v>1</v>
      </c>
      <c r="F14" t="s">
        <v>38</v>
      </c>
      <c r="G14" s="4">
        <f>E14*3.5</f>
        <v>3.5</v>
      </c>
    </row>
    <row r="15">
      <c r="A15" t="s">
        <v>57</v>
      </c>
      <c r="B15" t="s">
        <v>58</v>
      </c>
      <c r="C15" t="s">
        <v>59</v>
      </c>
      <c r="D15" s="9">
        <v>3</v>
      </c>
      <c r="E15" s="11">
        <f>D15*$B$2</f>
        <v>3</v>
      </c>
      <c r="F15" t="s">
        <v>38</v>
      </c>
      <c r="G15" s="4">
        <f>E15*1.8</f>
        <v>5.4</v>
      </c>
    </row>
    <row r="16">
      <c r="A16" t="s">
        <v>60</v>
      </c>
      <c r="B16" t="s">
        <v>61</v>
      </c>
      <c r="C16" t="s">
        <v>59</v>
      </c>
      <c r="D16" s="9">
        <v>4</v>
      </c>
      <c r="E16" s="11">
        <f>D16*$B$2</f>
        <v>4</v>
      </c>
      <c r="F16" t="s">
        <v>38</v>
      </c>
      <c r="G16" s="4">
        <f>E16*2.8</f>
        <v>11.2</v>
      </c>
    </row>
    <row r="17">
      <c r="A17" t="s">
        <v>62</v>
      </c>
      <c r="B17" t="s">
        <v>63</v>
      </c>
      <c r="C17" t="s">
        <v>64</v>
      </c>
      <c r="D17" s="9">
        <v>0.073</v>
      </c>
      <c r="E17" s="11">
        <f>D17*$B$2</f>
        <v>0.073</v>
      </c>
      <c r="F17" t="s">
        <v>38</v>
      </c>
      <c r="G17" s="4">
        <f>E17*0.35</f>
        <v>0.02555</v>
      </c>
    </row>
    <row r="18">
      <c r="A18" t="s">
        <v>65</v>
      </c>
      <c r="B18" t="s">
        <v>66</v>
      </c>
      <c r="C18" t="s">
        <v>67</v>
      </c>
      <c r="D18" s="9">
        <v>0.2</v>
      </c>
      <c r="E18" s="11">
        <f>D18*$B$2</f>
        <v>0.2</v>
      </c>
      <c r="F18" t="s">
        <v>38</v>
      </c>
      <c r="G18" s="4">
        <f>E18*9.26</f>
        <v>1.852</v>
      </c>
    </row>
    <row r="19">
      <c r="A19" t="s">
        <v>68</v>
      </c>
      <c r="B19" t="s">
        <v>69</v>
      </c>
      <c r="C19" t="s">
        <v>67</v>
      </c>
      <c r="D19" s="9">
        <v>2</v>
      </c>
      <c r="E19" s="11">
        <f>D19*$B$2</f>
        <v>2</v>
      </c>
      <c r="F19" t="s">
        <v>38</v>
      </c>
      <c r="G19" s="4">
        <f>E19*3.5</f>
        <v>7</v>
      </c>
    </row>
    <row r="20">
      <c r="A20" t="s">
        <v>70</v>
      </c>
      <c r="B20" t="s">
        <v>71</v>
      </c>
      <c r="C20" t="s">
        <v>67</v>
      </c>
      <c r="D20" s="9">
        <v>4</v>
      </c>
      <c r="E20" s="11">
        <f>D20*$B$2</f>
        <v>4</v>
      </c>
      <c r="F20" t="s">
        <v>38</v>
      </c>
      <c r="G20" s="4">
        <f>E20*3.89</f>
        <v>15.56</v>
      </c>
    </row>
    <row r="21">
      <c r="A21" t="s">
        <v>72</v>
      </c>
      <c r="B21" t="s">
        <v>73</v>
      </c>
      <c r="C21" t="s">
        <v>67</v>
      </c>
      <c r="D21" s="9">
        <v>2</v>
      </c>
      <c r="E21" s="11">
        <f>D21*$B$2</f>
        <v>2</v>
      </c>
      <c r="F21" t="s">
        <v>38</v>
      </c>
      <c r="G21" s="4">
        <f>E21*3.21</f>
        <v>6.42</v>
      </c>
    </row>
    <row r="22">
      <c r="A22" t="s">
        <v>74</v>
      </c>
      <c r="B22" t="s">
        <v>75</v>
      </c>
      <c r="C22" t="s">
        <v>67</v>
      </c>
      <c r="D22" s="9">
        <v>2.5</v>
      </c>
      <c r="E22" s="11">
        <f>D22*$B$2</f>
        <v>2.5</v>
      </c>
      <c r="F22" t="s">
        <v>38</v>
      </c>
      <c r="G22" s="4">
        <f>E22*4.18</f>
        <v>10.45</v>
      </c>
    </row>
    <row r="23">
      <c r="A23" t="s">
        <v>76</v>
      </c>
      <c r="B23" t="s">
        <v>77</v>
      </c>
      <c r="C23" t="s">
        <v>78</v>
      </c>
      <c r="D23" s="9">
        <v>20</v>
      </c>
      <c r="E23" s="11">
        <f>D23*$B$2</f>
        <v>20</v>
      </c>
      <c r="F23" t="s">
        <v>38</v>
      </c>
      <c r="G23" s="4">
        <f>E23*2.29</f>
        <v>45.8</v>
      </c>
    </row>
    <row r="24">
      <c r="A24"/>
      <c r="B24"/>
      <c r="C24"/>
      <c r="D24"/>
      <c r="E24"/>
      <c r="F24" t="s" s="3">
        <v>79</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84</v>
      </c>
      <c r="D3" s="11">
        <v>100</v>
      </c>
      <c r="E3" t="s">
        <v>24</v>
      </c>
      <c r="F3" t="s">
        <v>87</v>
      </c>
    </row>
    <row r="4">
      <c r="A4">
        <v>2</v>
      </c>
      <c r="B4" t="s">
        <v>88</v>
      </c>
      <c r="C4" t="s">
        <v>89</v>
      </c>
      <c r="D4" s="11">
        <v>4</v>
      </c>
      <c r="E4" t="s">
        <v>38</v>
      </c>
      <c r="F4" t="s">
        <v>67</v>
      </c>
    </row>
    <row r="5">
      <c r="A5">
        <v>2</v>
      </c>
      <c r="B5" t="s">
        <v>90</v>
      </c>
      <c r="C5" t="s">
        <v>89</v>
      </c>
      <c r="D5" s="11">
        <v>2.5</v>
      </c>
      <c r="E5" t="s">
        <v>38</v>
      </c>
      <c r="F5" t="s">
        <v>67</v>
      </c>
    </row>
    <row r="6">
      <c r="A6">
        <v>2</v>
      </c>
      <c r="B6" t="s">
        <v>91</v>
      </c>
      <c r="C6" t="s">
        <v>89</v>
      </c>
      <c r="D6" s="11">
        <v>2</v>
      </c>
      <c r="E6" t="s">
        <v>38</v>
      </c>
      <c r="F6" t="s">
        <v>67</v>
      </c>
    </row>
    <row r="7">
      <c r="A7">
        <v>2</v>
      </c>
      <c r="B7" t="s">
        <v>92</v>
      </c>
      <c r="C7" t="s">
        <v>89</v>
      </c>
      <c r="D7" s="11">
        <v>2</v>
      </c>
      <c r="E7" t="s">
        <v>38</v>
      </c>
      <c r="F7" t="s">
        <v>67</v>
      </c>
    </row>
    <row r="8">
      <c r="A8">
        <v>2</v>
      </c>
      <c r="B8" t="s">
        <v>93</v>
      </c>
      <c r="C8" t="s">
        <v>89</v>
      </c>
      <c r="D8" s="11">
        <v>0.2</v>
      </c>
      <c r="E8" t="s">
        <v>38</v>
      </c>
      <c r="F8" t="s">
        <v>67</v>
      </c>
    </row>
    <row r="9">
      <c r="A9">
        <v>2</v>
      </c>
      <c r="B9" t="s">
        <v>94</v>
      </c>
      <c r="C9" t="s">
        <v>89</v>
      </c>
      <c r="D9" s="11">
        <v>4</v>
      </c>
      <c r="E9" t="s">
        <v>38</v>
      </c>
      <c r="F9" t="s">
        <v>59</v>
      </c>
    </row>
    <row r="10">
      <c r="A10">
        <v>2</v>
      </c>
      <c r="B10" t="s">
        <v>95</v>
      </c>
      <c r="C10" t="s">
        <v>84</v>
      </c>
      <c r="D10" s="11">
        <v>2</v>
      </c>
      <c r="E10" t="s">
        <v>34</v>
      </c>
      <c r="F10" t="s">
        <v>96</v>
      </c>
    </row>
    <row r="11">
      <c r="A11">
        <v>3</v>
      </c>
      <c r="B11" t="s">
        <v>97</v>
      </c>
      <c r="C11" t="s">
        <v>89</v>
      </c>
      <c r="D11" s="11">
        <v>0.4</v>
      </c>
      <c r="E11" t="s">
        <v>47</v>
      </c>
      <c r="F11" t="s">
        <v>46</v>
      </c>
    </row>
    <row r="12">
      <c r="A12">
        <v>2</v>
      </c>
      <c r="B12" t="s">
        <v>98</v>
      </c>
      <c r="C12" t="s">
        <v>89</v>
      </c>
      <c r="D12" s="11">
        <v>0.016</v>
      </c>
      <c r="E12" t="s">
        <v>38</v>
      </c>
      <c r="F12" t="s">
        <v>41</v>
      </c>
    </row>
    <row r="13">
      <c r="A13">
        <v>1</v>
      </c>
      <c r="B13" t="s">
        <v>99</v>
      </c>
      <c r="C13" t="s">
        <v>84</v>
      </c>
      <c r="D13" s="11">
        <v>100</v>
      </c>
      <c r="E13" t="s">
        <v>24</v>
      </c>
      <c r="F13" t="s">
        <v>100</v>
      </c>
    </row>
    <row r="14">
      <c r="A14">
        <v>2</v>
      </c>
      <c r="B14" t="s">
        <v>101</v>
      </c>
      <c r="C14" t="s">
        <v>89</v>
      </c>
      <c r="D14" s="11">
        <v>20</v>
      </c>
      <c r="E14" t="s">
        <v>38</v>
      </c>
      <c r="F14" t="s">
        <v>78</v>
      </c>
    </row>
    <row r="15">
      <c r="A15">
        <v>1</v>
      </c>
      <c r="B15" t="s">
        <v>102</v>
      </c>
      <c r="C15" t="s">
        <v>89</v>
      </c>
      <c r="D15" s="11">
        <v>1</v>
      </c>
      <c r="E15" t="s">
        <v>38</v>
      </c>
      <c r="F15" t="s">
        <v>56</v>
      </c>
    </row>
    <row r="16">
      <c r="A16">
        <v>1</v>
      </c>
      <c r="B16" t="s">
        <v>103</v>
      </c>
      <c r="C16" t="s">
        <v>89</v>
      </c>
      <c r="D16" s="11">
        <v>5</v>
      </c>
      <c r="E16" t="s">
        <v>38</v>
      </c>
      <c r="F16" t="s">
        <v>37</v>
      </c>
    </row>
    <row r="17">
      <c r="A17">
        <v>1</v>
      </c>
      <c r="B17" t="s">
        <v>104</v>
      </c>
      <c r="C17" t="s">
        <v>84</v>
      </c>
      <c r="D17" s="11">
        <v>20</v>
      </c>
      <c r="E17" t="s">
        <v>34</v>
      </c>
      <c r="F17" t="s">
        <v>87</v>
      </c>
    </row>
    <row r="18">
      <c r="A18">
        <v>2</v>
      </c>
      <c r="B18" t="s">
        <v>105</v>
      </c>
      <c r="C18" t="s">
        <v>89</v>
      </c>
      <c r="D18" s="11">
        <v>19.6</v>
      </c>
      <c r="E18" t="s">
        <v>34</v>
      </c>
      <c r="F18" t="s">
        <v>33</v>
      </c>
    </row>
    <row r="19">
      <c r="A19">
        <v>2</v>
      </c>
      <c r="B19" t="s">
        <v>106</v>
      </c>
      <c r="C19" t="s">
        <v>89</v>
      </c>
      <c r="D19" s="11">
        <v>0.4</v>
      </c>
      <c r="E19" t="s">
        <v>38</v>
      </c>
      <c r="F19" t="s">
        <v>53</v>
      </c>
    </row>
    <row r="20">
      <c r="A20">
        <v>1</v>
      </c>
      <c r="B20" t="s">
        <v>107</v>
      </c>
      <c r="C20" t="s">
        <v>89</v>
      </c>
      <c r="D20" s="11">
        <v>10</v>
      </c>
      <c r="E20" t="s">
        <v>38</v>
      </c>
      <c r="F20" t="s">
        <v>50</v>
      </c>
    </row>
    <row r="21">
      <c r="A21">
        <v>1</v>
      </c>
      <c r="B21" t="s">
        <v>108</v>
      </c>
      <c r="C21" t="s">
        <v>89</v>
      </c>
      <c r="D21" s="11">
        <v>3</v>
      </c>
      <c r="E21" t="s">
        <v>38</v>
      </c>
      <c r="F21" t="s">
        <v>59</v>
      </c>
    </row>
    <row r="22">
      <c r="A22">
        <v>1</v>
      </c>
      <c r="B22" t="s">
        <v>109</v>
      </c>
      <c r="C22" t="s">
        <v>89</v>
      </c>
      <c r="D22" s="11">
        <v>0.073</v>
      </c>
      <c r="E22" t="s">
        <v>38</v>
      </c>
      <c r="F22" t="s">
        <v>64</v>
      </c>
    </row>
    <row r="23">
      <c r="A23">
        <v>1</v>
      </c>
      <c r="B23" t="s">
        <v>110</v>
      </c>
      <c r="C23" t="s">
        <v>89</v>
      </c>
      <c r="D23" s="11">
        <v>0.007</v>
      </c>
      <c r="E23" t="s">
        <v>38</v>
      </c>
      <c r="F23"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t>
        </is>
      </c>
      <c r="E3" t="s" s="13"/>
      <c r="F3"/>
    </row>
    <row r="4">
      <c r="A4" t="s">
        <v>2</v>
      </c>
      <c r="B4">
        <v>3</v>
      </c>
      <c r="C4"/>
      <c r="D4" t="inlineStr" s="13">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117</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117</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118</v>
      </c>
      <c r="B8">
        <v>1</v>
      </c>
      <c r="C8" t="s">
        <v>119</v>
      </c>
      <c r="D8" t="s" s="13">
        <v>120</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121</v>
      </c>
      <c r="B1"/>
      <c r="C1"/>
      <c r="D1"/>
    </row>
    <row r="2">
      <c r="A2" t="str" s="14">
        <f>"GRO_CDC_151B · GRO.COMPLETS · référence : "&amp;Besoins!B3&amp;" "&amp;Besoins!C3&amp;" · multiplicateur réglable sur la feuille ""Besoins"""</f>
        <v>GRO_CDC_151B · GRO.COMPLETS · référence : 100 pc · multiplicateur réglable sur la feuille </v>
      </c>
      <c r="B2"/>
      <c r="C2"/>
      <c r="D2"/>
    </row>
    <row r="3">
      <c r="A3"/>
      <c r="B3"/>
      <c r="C3"/>
      <c r="D3"/>
    </row>
    <row r="4">
      <c r="A4" t="s" s="15">
        <v>122</v>
      </c>
      <c r="B4"/>
      <c r="C4"/>
      <c r="D4"/>
    </row>
    <row r="5">
      <c r="A5" t="s" s="16">
        <v>123</v>
      </c>
      <c r="B5" t="str" s="13">
        <f>Procedure!D2</f>
        <v>Mise en place du poste de travail — Vérifier les D.L.C., peser les denrées, sélectionner le matériel nécessaire. Laver et désinfecter le matériel et le poste de travail en suivant les protocoles.</v>
      </c>
      <c r="C5"/>
      <c r="D5"/>
    </row>
    <row r="6">
      <c r="A6" t="s" s="16">
        <v>124</v>
      </c>
      <c r="B6" t="str" s="13">
        <f>Procedure!D3</f>
        <v>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v>
      </c>
      <c r="C6"/>
      <c r="D6"/>
    </row>
    <row r="7">
      <c r="A7"/>
      <c r="B7" t="s">
        <v>125</v>
      </c>
      <c r="C7" s="11">
        <f>'Besoins'!$B$2*100</f>
        <v>100</v>
      </c>
      <c r="D7" t="s">
        <v>24</v>
      </c>
    </row>
    <row r="8">
      <c r="A8"/>
      <c r="B8" t="str">
        <f>Besoins!B15</f>
        <v>CITRON Espagne cat.I 4(58-67mm)</v>
      </c>
      <c r="C8" s="11">
        <f>Besoins!E15</f>
        <v>3</v>
      </c>
      <c r="D8" t="str">
        <f>Besoins!F15</f>
        <v>kg</v>
      </c>
    </row>
    <row r="9">
      <c r="A9"/>
      <c r="B9" t="str">
        <f>Besoins!B8</f>
        <v>Chorizo bœuf et volaille halal tranché</v>
      </c>
      <c r="C9" s="11">
        <f>Besoins!E8</f>
        <v>5</v>
      </c>
      <c r="D9" t="str">
        <f>Besoins!F8</f>
        <v>kg</v>
      </c>
    </row>
    <row r="10">
      <c r="A10"/>
      <c r="B10" t="s">
        <v>126</v>
      </c>
      <c r="C10" s="11">
        <f>'Besoins'!$B$2*20</f>
        <v>20</v>
      </c>
      <c r="D10" t="s">
        <v>34</v>
      </c>
    </row>
    <row r="11">
      <c r="A11" t="s" s="16">
        <v>127</v>
      </c>
      <c r="B11" t="str" s="13">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v>
      </c>
      <c r="C11"/>
      <c r="D11"/>
    </row>
    <row r="12">
      <c r="A12"/>
      <c r="B12" t="str">
        <f>Besoins!B14</f>
        <v>MARGARINE 60% MG 100% végétale pain 500g</v>
      </c>
      <c r="C12" s="11">
        <f>Besoins!E14</f>
        <v>1</v>
      </c>
      <c r="D12" t="str">
        <f>Besoins!F14</f>
        <v>kg</v>
      </c>
    </row>
    <row r="13">
      <c r="A13"/>
      <c r="B13" t="s">
        <v>128</v>
      </c>
      <c r="C13" s="11">
        <f>'Besoins'!$B$2*100</f>
        <v>100</v>
      </c>
      <c r="D13" t="s">
        <v>24</v>
      </c>
    </row>
    <row r="14">
      <c r="A14"/>
      <c r="B14" t="str">
        <f>Besoins!B12</f>
        <v>Riz long indica étuvé sac 5kg</v>
      </c>
      <c r="C14" s="11">
        <f>Besoins!E12</f>
        <v>10</v>
      </c>
      <c r="D14" t="str">
        <f>Besoins!F12</f>
        <v>kg</v>
      </c>
    </row>
    <row r="15">
      <c r="A15"/>
      <c r="B15" t="str">
        <f>Besoins!B17</f>
        <v>Sel fin de cuisine</v>
      </c>
      <c r="C15" s="11">
        <f>Besoins!E17</f>
        <v>0.073</v>
      </c>
      <c r="D15" t="str">
        <f>Besoins!F17</f>
        <v>kg</v>
      </c>
    </row>
    <row r="16">
      <c r="A16"/>
      <c r="B16" t="str">
        <f>Besoins!B10</f>
        <v>Poivre noir moulu</v>
      </c>
      <c r="C16" s="11">
        <f>Besoins!E10</f>
        <v>0.007</v>
      </c>
      <c r="D16" t="str">
        <f>Besoins!F10</f>
        <v>kg</v>
      </c>
    </row>
    <row r="17">
      <c r="A17" t="s" s="16">
        <v>129</v>
      </c>
      <c r="B17" t="str" s="13">
        <f>Procedure!D5</f>
        <v>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7"/>
      <c r="D17"/>
    </row>
    <row r="18">
      <c r="A18"/>
      <c r="B18"/>
      <c r="C18"/>
      <c r="D18"/>
    </row>
    <row r="19">
      <c r="A19" t="s" s="15">
        <v>130</v>
      </c>
      <c r="B19"/>
      <c r="C19"/>
      <c r="D19"/>
    </row>
    <row r="20">
      <c r="A20" t="s" s="16">
        <v>123</v>
      </c>
      <c r="B20"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0"/>
      <c r="D20"/>
    </row>
    <row r="21">
      <c r="A21"/>
      <c r="B21" t="str">
        <f>Besoins!B20</f>
        <v>Oignons émincés surgelés</v>
      </c>
      <c r="C21" s="11">
        <f>Besoins!E20</f>
        <v>4</v>
      </c>
      <c r="D21" t="str">
        <f>Besoins!F20</f>
        <v>kg</v>
      </c>
    </row>
    <row r="22">
      <c r="A22"/>
      <c r="B22" t="str">
        <f>Besoins!B22</f>
        <v>Poivrons verts rouges en lanières surgelés</v>
      </c>
      <c r="C22" s="11">
        <f>Besoins!E22</f>
        <v>2.5</v>
      </c>
      <c r="D22" t="str">
        <f>Besoins!F22</f>
        <v>kg</v>
      </c>
    </row>
    <row r="23">
      <c r="A23"/>
      <c r="B23" t="str">
        <f>Besoins!B19</f>
        <v>Haricots plats d'Espagne surgeles</v>
      </c>
      <c r="C23" s="11">
        <f>Besoins!E19</f>
        <v>2</v>
      </c>
      <c r="D23" t="str">
        <f>Besoins!F19</f>
        <v>kg</v>
      </c>
    </row>
    <row r="24">
      <c r="A24"/>
      <c r="B24" t="str">
        <f>Besoins!B21</f>
        <v>Petits pois doux très fins surgelés</v>
      </c>
      <c r="C24" s="11">
        <f>Besoins!E21</f>
        <v>2</v>
      </c>
      <c r="D24" t="str">
        <f>Besoins!F21</f>
        <v>kg</v>
      </c>
    </row>
    <row r="25">
      <c r="A25"/>
      <c r="B25" t="str">
        <f>Besoins!B18</f>
        <v>Ail haché IQF</v>
      </c>
      <c r="C25" s="11">
        <f>Besoins!E18</f>
        <v>0.2</v>
      </c>
      <c r="D25" t="str">
        <f>Besoins!F18</f>
        <v>kg</v>
      </c>
    </row>
    <row r="26">
      <c r="A26"/>
      <c r="B26" t="str">
        <f>Besoins!B16</f>
        <v>TOMATE ronde Maroc cat.I 67-82mm</v>
      </c>
      <c r="C26" s="11">
        <f>Besoins!E16</f>
        <v>4</v>
      </c>
      <c r="D26" t="str">
        <f>Besoins!F16</f>
        <v>kg</v>
      </c>
    </row>
    <row r="27">
      <c r="A27" t="s" s="16">
        <v>124</v>
      </c>
      <c r="B27"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7"/>
      <c r="D27"/>
    </row>
    <row r="28">
      <c r="A28"/>
      <c r="B28" t="s">
        <v>131</v>
      </c>
      <c r="C28" s="11">
        <f>'Besoins'!$B$2*2</f>
        <v>2</v>
      </c>
      <c r="D28" t="s">
        <v>34</v>
      </c>
    </row>
    <row r="29">
      <c r="A29"/>
      <c r="B29" t="str">
        <f>Besoins!B9</f>
        <v>Épices paëlla (type Spigol / Rizdor)</v>
      </c>
      <c r="C29" s="11">
        <f>Besoins!E9</f>
        <v>0.016</v>
      </c>
      <c r="D29" t="str">
        <f>Besoins!F9</f>
        <v>kg</v>
      </c>
    </row>
    <row r="30">
      <c r="A30"/>
      <c r="B30"/>
      <c r="C30"/>
      <c r="D30"/>
    </row>
    <row r="31">
      <c r="A31" t="s" s="15">
        <v>132</v>
      </c>
      <c r="B31"/>
      <c r="C31"/>
      <c r="D31"/>
    </row>
    <row r="32">
      <c r="A32" t="s" s="16">
        <v>123</v>
      </c>
      <c r="B32" t="str" s="13">
        <f>"[DISSOUDRE] "&amp;Procedure!D8</f>
        <v>[DISSOUDRE] Délayer la poudre dans l'eau froide en fouettant, puis porter à ébullition en remuant régulièrement.</v>
      </c>
      <c r="C32"/>
      <c r="D32"/>
    </row>
    <row r="33">
      <c r="A33"/>
      <c r="B33" t="str">
        <f>Besoins!B7</f>
        <v>Eau (robinet - moy. France 2026)</v>
      </c>
      <c r="C33" s="11">
        <f>Besoins!E7</f>
        <v>19.6</v>
      </c>
      <c r="D33" t="str">
        <f>Besoins!F7</f>
        <v>lt</v>
      </c>
    </row>
    <row r="34">
      <c r="A34"/>
      <c r="B34" t="str">
        <f>Besoins!B13</f>
        <v>Bouillon de Volaille déshydraté (Knorr Professional)</v>
      </c>
      <c r="C34" s="11">
        <f>Besoins!E13</f>
        <v>0.4</v>
      </c>
      <c r="D34" t="str">
        <f>Besoins!F13</f>
        <v>kg</v>
      </c>
    </row>
    <row r="35">
      <c r="A35"/>
      <c r="B35"/>
      <c r="C35"/>
      <c r="D35"/>
    </row>
    <row r="36">
      <c r="A36" t="s" s="17">
        <v>21</v>
      </c>
      <c r="B36"/>
      <c r="C36"/>
      <c r="D36"/>
    </row>
  </sheetData>
  <sheetProtection sheet="1" formatRows="0" formatColumns="0"/>
  <mergeCells count="13">
    <mergeCell ref="A1:D1"/>
    <mergeCell ref="A2:D2"/>
    <mergeCell ref="A4:D4"/>
    <mergeCell ref="B5:D5"/>
    <mergeCell ref="B6:D6"/>
    <mergeCell ref="B11:D11"/>
    <mergeCell ref="B17:D17"/>
    <mergeCell ref="A19:D19"/>
    <mergeCell ref="B20:D20"/>
    <mergeCell ref="B27:D27"/>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2026-09-27T15:32:07Z</dcterms:created>
  <dc:title>PAËLLA VALENCIENNE (TERRE)</dc:title>
  <dc:subject/>
  <dc:creator>CUIS.web</dc:creator>
  <cp:lastModifiedBy/>
  <cp:keywords/>
  <dc:description>Export automatique — moteur récursif d'origine : Bernard Vandendaele</dc:description>
  <cp:category/>
  <dc:language>en-US</dc:language>
  <dcterms:modified xsi:type="dcterms:W3CDTF">2026-09-27T15:32:07Z</dcterms:modified>
  <cp:revision>1</cp:revision>
</cp:coreProperties>
</file>