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<sst xmlns="http://schemas.openxmlformats.org/spreadsheetml/2006/main" count="64" uniqueCount="64">
  <si>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</si>
  <si>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</si>
  <si>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</si>
  <si>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</si>
  <si>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</si>
  <si>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</si>
  <si>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</si>
  <si>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</si>
  <si>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</si>
  <si>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</si>
  <si>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</si>
  <si>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 H.T.</t>
  </si>
  <si>
    <t>EPI-PAELLA</t>
  </si>
  <si>
    <t>Épices paëlla (type Spigol / Rizdor)</t>
  </si>
  <si>
    <t>Épices en poudre et graines</t>
  </si>
  <si>
    <t>kg</t>
  </si>
  <si>
    <t>RNME101403</t>
  </si>
  <si>
    <t>Huile olive vierge extra bidon 5L</t>
  </si>
  <si>
    <t>Assaisonnements et corps gras</t>
  </si>
  <si>
    <t>u</t>
  </si>
  <si>
    <t>RNM9360123</t>
  </si>
  <si>
    <t>TOMATE ronde Maroc cat.I 67-82mm</t>
  </si>
  <si>
    <t>Légumes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</si>
  <si>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</si>
  <si>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</si>
  <si>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</si>
  <si>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</si>
  <si>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</si>
  <si>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</si>
  <si>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</si>
  <si>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</si>
  <si>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</si>
  <si>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</si>
  <si>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</si>
  <si>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Total</t>
  </si>
  <si>
    <t>Recette</t>
  </si>
  <si>
    <t>#</t>
  </si>
  <si>
    <t>Verbe</t>
  </si>
  <si>
    <t>Étape</t>
  </si>
  <si>
    <t>Précision technique</t>
  </si>
  <si>
    <t>Durée</t>
  </si>
  <si>
    <t>PAËLLA — GARNITURE AROMATIQUE ET LÉGUMES</t>
  </si>
  <si>
    <t>Niveau</t>
  </si>
  <si>
    <t>Composant</t>
  </si>
  <si>
    <t>Type</t>
  </si>
  <si>
    <t>Quantité (× multiplicateur, voir feuille Besoins)</t>
  </si>
  <si>
    <t>recette</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</si>
  <si>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</si>
  <si>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</si>
  <si>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</si>
  <si>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</si>
  <si>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</si>
  <si>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</si>
  <si>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</si>
  <si>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 (conv.)</t>
  </si>
  <si>
    <t>conversion</t>
  </si>
  <si>
    <t>lt</t>
  </si>
  <si>
    <t xml:space="preserve">    ↳ Épices paëlla (type Spigol / Rizdor)</t>
  </si>
  <si>
    <t>Fiche technique — PAËLLA — GARNITURE AROMATIQUE ET LÉGUMES</t>
  </si>
  <si>
    <t>PAËLLA — GARNITURE AROMATIQUE ET LÉGUMES  GRO-PAELLA-LEG</t>
  </si>
  <si>
    <t>1.</t>
  </si>
  <si>
    <t>2.</t>
  </si>
  <si>
    <t xml:space="preserve">    HUILE OLIVE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</si>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</sst>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0.016</v>
      </c>
      <c r="E7" s="6">
        <f>D7*$B$2</f>
        <v>0.016</v>
      </c>
      <c r="F7" t="s">
        <v>15</v>
      </c>
      <c r="G7" s="8">
        <f>E7*43.5071</f>
        <v>0.696114</v>
      </c>
    </row>
    <row r="8">
      <c r="A8" t="s">
        <v>16</v>
      </c>
      <c r="B8" t="s">
        <v>17</v>
      </c>
      <c r="C8" t="s">
        <v>18</v>
      </c>
      <c r="D8" s="4">
        <v>0.4</v>
      </c>
      <c r="E8" s="6">
        <f>D8*$B$2</f>
        <v>0.4</v>
      </c>
      <c r="F8" t="s">
        <v>19</v>
      </c>
      <c r="G8" s="8">
        <f>E8*65.22</f>
        <v>26.088</v>
      </c>
    </row>
    <row r="9">
      <c r="A9" t="s">
        <v>20</v>
      </c>
      <c r="B9" t="s">
        <v>21</v>
      </c>
      <c r="C9" t="s">
        <v>22</v>
      </c>
      <c r="D9" s="4">
        <v>4</v>
      </c>
      <c r="E9" s="6">
        <f>D9*$B$2</f>
        <v>4</v>
      </c>
      <c r="F9" t="s">
        <v>15</v>
      </c>
      <c r="G9" s="8">
        <f>E9*2.8</f>
        <v>11.2</v>
      </c>
    </row>
    <row r="10">
      <c r="A10" t="s">
        <v>23</v>
      </c>
      <c r="B10" t="s">
        <v>24</v>
      </c>
      <c r="C10" t="s">
        <v>25</v>
      </c>
      <c r="D10" s="4">
        <v>0.2</v>
      </c>
      <c r="E10" s="6">
        <f>D10*$B$2</f>
        <v>0.2</v>
      </c>
      <c r="F10" t="s">
        <v>15</v>
      </c>
      <c r="G10" s="8">
        <f>E10*9.26</f>
        <v>1.852</v>
      </c>
    </row>
    <row r="11">
      <c r="A11" t="s">
        <v>26</v>
      </c>
      <c r="B11" t="s">
        <v>27</v>
      </c>
      <c r="C11" t="s">
        <v>25</v>
      </c>
      <c r="D11" s="4">
        <v>2</v>
      </c>
      <c r="E11" s="6">
        <f>D11*$B$2</f>
        <v>2</v>
      </c>
      <c r="F11" t="s">
        <v>15</v>
      </c>
      <c r="G11" s="8">
        <f>E11*3.5</f>
        <v>7</v>
      </c>
    </row>
    <row r="12">
      <c r="A12" t="s">
        <v>28</v>
      </c>
      <c r="B12" t="s">
        <v>29</v>
      </c>
      <c r="C12" t="s">
        <v>25</v>
      </c>
      <c r="D12" s="4">
        <v>4</v>
      </c>
      <c r="E12" s="6">
        <f>D12*$B$2</f>
        <v>4</v>
      </c>
      <c r="F12" t="s">
        <v>15</v>
      </c>
      <c r="G12" s="8">
        <f>E12*3.89</f>
        <v>15.56</v>
      </c>
    </row>
    <row r="13">
      <c r="A13" t="s">
        <v>30</v>
      </c>
      <c r="B13" t="s">
        <v>31</v>
      </c>
      <c r="C13" t="s">
        <v>25</v>
      </c>
      <c r="D13" s="4">
        <v>2</v>
      </c>
      <c r="E13" s="6">
        <f>D13*$B$2</f>
        <v>2</v>
      </c>
      <c r="F13" t="s">
        <v>15</v>
      </c>
      <c r="G13" s="8">
        <f>E13*3.21</f>
        <v>6.42</v>
      </c>
    </row>
    <row r="14">
      <c r="A14" t="s">
        <v>32</v>
      </c>
      <c r="B14" t="s">
        <v>33</v>
      </c>
      <c r="C14" t="s">
        <v>25</v>
      </c>
      <c r="D14" s="4">
        <v>2.5</v>
      </c>
      <c r="E14" s="6">
        <f>D14*$B$2</f>
        <v>2.5</v>
      </c>
      <c r="F14" t="s">
        <v>15</v>
      </c>
      <c r="G14" s="8">
        <f>E14*4.18</f>
        <v>10.45</v>
      </c>
    </row>
    <row r="15">
      <c r="A15"/>
      <c r="B15"/>
      <c r="C15"/>
      <c r="D15"/>
      <c r="E15"/>
      <c r="F15" t="s" s="9">
        <v>34</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Préparations préliminaires — Déconditionner les produits surgelés suivant la procédure. Réserver au froid séparément les produits, dans des bacs GN 1/1 couverts. Laver et désinfecter les tomates. Retirer le pédoncule et couper les tomates en quartiers.</t>
        </is>
      </c>
      <c r="E2" t="s" s="11"/>
      <c r="F2"/>
    </row>
    <row r="3">
      <c r="A3" t="s">
        <v>41</v>
      </c>
      <c r="B3">
        <v>2</v>
      </c>
      <c r="C3"/>
      <c r="D3" t="inlineStr" s="11">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3" t="s" s="11"/>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41</v>
      </c>
      <c r="C2" t="s">
        <v>46</v>
      </c>
      <c r="D2" s="6">
        <f>'Besoins'!$B$2*100</f>
        <v>100</v>
      </c>
      <c r="E2" t="s">
        <v>3</v>
      </c>
    </row>
    <row r="3">
      <c r="A3">
        <v>1</v>
      </c>
      <c r="B3" t="s">
        <v>47</v>
      </c>
      <c r="C3" t="s">
        <v>48</v>
      </c>
      <c r="D3" s="6">
        <f>'Besoins'!$B$2*4</f>
        <v>4</v>
      </c>
      <c r="E3" t="s">
        <v>15</v>
      </c>
    </row>
    <row r="4">
      <c r="A4">
        <v>1</v>
      </c>
      <c r="B4" t="s">
        <v>49</v>
      </c>
      <c r="C4" t="s">
        <v>48</v>
      </c>
      <c r="D4" s="6">
        <f>'Besoins'!$B$2*2.5</f>
        <v>2.5</v>
      </c>
      <c r="E4" t="s">
        <v>15</v>
      </c>
    </row>
    <row r="5">
      <c r="A5">
        <v>1</v>
      </c>
      <c r="B5" t="s">
        <v>50</v>
      </c>
      <c r="C5" t="s">
        <v>48</v>
      </c>
      <c r="D5" s="6">
        <f>'Besoins'!$B$2*2</f>
        <v>2</v>
      </c>
      <c r="E5" t="s">
        <v>15</v>
      </c>
    </row>
    <row r="6">
      <c r="A6">
        <v>1</v>
      </c>
      <c r="B6" t="s">
        <v>51</v>
      </c>
      <c r="C6" t="s">
        <v>48</v>
      </c>
      <c r="D6" s="6">
        <f>'Besoins'!$B$2*2</f>
        <v>2</v>
      </c>
      <c r="E6" t="s">
        <v>15</v>
      </c>
    </row>
    <row r="7">
      <c r="A7">
        <v>1</v>
      </c>
      <c r="B7" t="s">
        <v>52</v>
      </c>
      <c r="C7" t="s">
        <v>48</v>
      </c>
      <c r="D7" s="6">
        <f>'Besoins'!$B$2*0.2</f>
        <v>0.2</v>
      </c>
      <c r="E7" t="s">
        <v>15</v>
      </c>
    </row>
    <row r="8">
      <c r="A8">
        <v>1</v>
      </c>
      <c r="B8" t="s">
        <v>53</v>
      </c>
      <c r="C8" t="s">
        <v>48</v>
      </c>
      <c r="D8" s="6">
        <f>'Besoins'!$B$2*4</f>
        <v>4</v>
      </c>
      <c r="E8" t="s">
        <v>15</v>
      </c>
    </row>
    <row r="9">
      <c r="A9">
        <v>1</v>
      </c>
      <c r="B9" t="s">
        <v>54</v>
      </c>
      <c r="C9" t="s">
        <v>55</v>
      </c>
      <c r="D9" s="6">
        <f>'Besoins'!$B$2*2</f>
        <v>2</v>
      </c>
      <c r="E9" t="s">
        <v>56</v>
      </c>
    </row>
    <row r="10">
      <c r="A10">
        <v>1</v>
      </c>
      <c r="B10" t="s">
        <v>57</v>
      </c>
      <c r="C10" t="s">
        <v>48</v>
      </c>
      <c r="D10" s="6">
        <f>'Besoins'!$B$2*0.016</f>
        <v>0.016</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58</v>
      </c>
      <c r="B1"/>
      <c r="C1"/>
      <c r="D1"/>
    </row>
    <row r="2">
      <c r="A2" t="str" s="12">
        <f>"GRO-PAELLA-LEG · GRO.BASES · référence : "&amp;Besoins!B3&amp;" "&amp;Besoins!C3&amp;" · multiplicateur réglable sur la feuille ""Besoins"""</f>
        <v>GRO-PAELLA-LEG · GRO.BASES · référence : 100 pc · multiplicateur réglable sur la feuille </v>
      </c>
      <c r="B2"/>
      <c r="C2"/>
      <c r="D2"/>
    </row>
    <row r="3">
      <c r="A3"/>
      <c r="B3"/>
      <c r="C3"/>
      <c r="D3"/>
    </row>
    <row r="4">
      <c r="A4" t="s" s="13">
        <v>59</v>
      </c>
      <c r="B4"/>
      <c r="C4"/>
      <c r="D4"/>
    </row>
    <row r="5">
      <c r="A5" t="s" s="14">
        <v>60</v>
      </c>
      <c r="B5" t="str" s="11">
        <f>Procedure!D2</f>
        <v>Préparations préliminaires — Déconditionner les produits surgelés suivant la procédure. Réserver au froid séparément les produits, dans des bacs GN 1/1 couverts. Laver et désinfecter les tomates. Retirer le pédoncule et couper les tomates en quartiers.</v>
      </c>
      <c r="C5"/>
      <c r="D5"/>
    </row>
    <row r="6">
      <c r="A6"/>
      <c r="B6" t="str">
        <f>Besoins!B12</f>
        <v>Oignons émincés surgelés</v>
      </c>
      <c r="C6" s="6">
        <f>Besoins!E12</f>
        <v>4</v>
      </c>
      <c r="D6" t="str">
        <f>Besoins!F12</f>
        <v>kg</v>
      </c>
    </row>
    <row r="7">
      <c r="A7"/>
      <c r="B7" t="str">
        <f>Besoins!B14</f>
        <v>Poivrons verts rouges en lanières surgelés</v>
      </c>
      <c r="C7" s="6">
        <f>Besoins!E14</f>
        <v>2.5</v>
      </c>
      <c r="D7" t="str">
        <f>Besoins!F14</f>
        <v>kg</v>
      </c>
    </row>
    <row r="8">
      <c r="A8"/>
      <c r="B8" t="str">
        <f>Besoins!B11</f>
        <v>Haricots plats d'Espagne surgeles</v>
      </c>
      <c r="C8" s="6">
        <f>Besoins!E11</f>
        <v>2</v>
      </c>
      <c r="D8" t="str">
        <f>Besoins!F11</f>
        <v>kg</v>
      </c>
    </row>
    <row r="9">
      <c r="A9"/>
      <c r="B9" t="str">
        <f>Besoins!B13</f>
        <v>Petits pois doux très fins surgelés</v>
      </c>
      <c r="C9" s="6">
        <f>Besoins!E13</f>
        <v>2</v>
      </c>
      <c r="D9" t="str">
        <f>Besoins!F13</f>
        <v>kg</v>
      </c>
    </row>
    <row r="10">
      <c r="A10"/>
      <c r="B10" t="str">
        <f>Besoins!B10</f>
        <v>Ail haché IQF</v>
      </c>
      <c r="C10" s="6">
        <f>Besoins!E10</f>
        <v>0.2</v>
      </c>
      <c r="D10" t="str">
        <f>Besoins!F10</f>
        <v>kg</v>
      </c>
    </row>
    <row r="11">
      <c r="A11"/>
      <c r="B11" t="str">
        <f>Besoins!B9</f>
        <v>TOMATE ronde Maroc cat.I 67-82mm</v>
      </c>
      <c r="C11" s="6">
        <f>Besoins!E9</f>
        <v>4</v>
      </c>
      <c r="D11" t="str">
        <f>Besoins!F9</f>
        <v>kg</v>
      </c>
    </row>
    <row r="12">
      <c r="A12" t="s" s="14">
        <v>61</v>
      </c>
      <c r="B12" t="str" s="11">
        <f>Procedure!D3</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12"/>
      <c r="D12"/>
    </row>
    <row r="13">
      <c r="A13"/>
      <c r="B13" t="s">
        <v>62</v>
      </c>
      <c r="C13" s="6">
        <f>'Besoins'!$B$2*2</f>
        <v>2</v>
      </c>
      <c r="D13" t="s">
        <v>56</v>
      </c>
    </row>
    <row r="14">
      <c r="A14"/>
      <c r="B14" t="str">
        <f>Besoins!B7</f>
        <v>Épices paëlla (type Spigol / Rizdor)</v>
      </c>
      <c r="C14" s="6">
        <f>Besoins!E7</f>
        <v>0.016</v>
      </c>
      <c r="D14" t="str">
        <f>Besoins!F7</f>
        <v>kg</v>
      </c>
    </row>
    <row r="15">
      <c r="A15"/>
      <c r="B15"/>
      <c r="C15"/>
      <c r="D15"/>
    </row>
    <row r="16">
      <c r="A16" t="s" s="15">
        <v>63</v>
      </c>
      <c r="B16"/>
      <c r="C16"/>
      <c r="D16"/>
    </row>
  </sheetData>
  <sheetProtection sheet="1" formatRows="0" formatColumns="0"/>
  <mergeCells count="6">
    <mergeCell ref="A1:D1"/>
    <mergeCell ref="A2:D2"/>
    <mergeCell ref="A4:D4"/>
    <mergeCell ref="B5:D5"/>
    <mergeCell ref="B12:D12"/>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2026-09-27T15:32:27Z</dcterms:created>
  <dc:title>PAËLLA — GARNITURE AROMATIQUE E</dc:title>
  <dc:subject/>
  <dc:creator>CUIS.web</dc:creator>
  <cp:lastModifiedBy/>
  <cp:keywords/>
  <dc:description>Export automatique — moteur récursif d'origine : Bernard Vandendaele</dc:description>
  <cp:category/>
  <dc:language>en-US</dc:language>
  <dcterms:modified xsi:type="dcterms:W3CDTF">2026-09-27T15:32:27Z</dcterms:modified>
  <cp:revision>1</cp:revision>
</cp:coreProperties>
</file>