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<sst xmlns="http://schemas.openxmlformats.org/spreadsheetml/2006/main" count="155" uniqueCount="155">
  <si>
    <t>Fiche technique</t>
  </si>
  <si>
    <t>Nom</t>
  </si>
  <si>
    <t>HARICOT DE MOUTON — BASE NAVARIN</t>
  </si>
  <si>
    <t>Code</t>
  </si>
  <si>
    <t>GRO_CDC_148B</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</si>
  <si>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</si>
  <si>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</si>
  <si>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</si>
  <si>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</si>
  <si>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</si>
  <si>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</si>
  <si>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</si>
  <si>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</si>
  <si>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</si>
  <si>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</si>
  <si>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</si>
  <si>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</si>
  <si>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</si>
  <si>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</si>
  <si>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</si>
  <si>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17:55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</si>
  <si>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</si>
  <si>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</si>
  <si>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</si>
  <si>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</si>
  <si>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</si>
  <si>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</si>
  <si>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</si>
  <si>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</si>
  <si>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</si>
  <si>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</si>
  <si>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</si>
  <si>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</si>
  <si>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</si>
  <si>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</si>
  <si>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CONC-TOMATE</t>
  </si>
  <si>
    <t>Concentré de tomate double</t>
  </si>
  <si>
    <t>Concentrés et purées cuisines</t>
  </si>
  <si>
    <t>EPI-CLOU-GIROFLE</t>
  </si>
  <si>
    <t>Clous de girofle</t>
  </si>
  <si>
    <t>Épices en poudre et graines</t>
  </si>
  <si>
    <t>kg</t>
  </si>
  <si>
    <t>EPI-POIVRE-NOIR</t>
  </si>
  <si>
    <t>Poivre noir moulu</t>
  </si>
  <si>
    <t>HER-BOUQUET-G</t>
  </si>
  <si>
    <t>Bouquet garni sachet dose</t>
  </si>
  <si>
    <t>Herbes aromatiques séchées</t>
  </si>
  <si>
    <t>MEL-HERBES-PRO</t>
  </si>
  <si>
    <t>Herbes de Provence</t>
  </si>
  <si>
    <t>Mélanges et épices composées</t>
  </si>
  <si>
    <t>RNME101457</t>
  </si>
  <si>
    <t>Haricot coco sac 5kg</t>
  </si>
  <si>
    <t>Féculents et légumineuses</t>
  </si>
  <si>
    <t>FAR-T55</t>
  </si>
  <si>
    <t>Farine de blé T55</t>
  </si>
  <si>
    <t>Farines de blé</t>
  </si>
  <si>
    <t>KNORR-FBLIE-STD</t>
  </si>
  <si>
    <t>Fonds Brun Lié (Knorr Professional)</t>
  </si>
  <si>
    <t>Fonds déshydratés et poudres</t>
  </si>
  <si>
    <t>HUI-TOURNESOL</t>
  </si>
  <si>
    <t>Huile de tournesol raffinée vrac</t>
  </si>
  <si>
    <t>Huiles végétales</t>
  </si>
  <si>
    <t>RNM0420123</t>
  </si>
  <si>
    <t>CAROTTE France extra colis 12kg</t>
  </si>
  <si>
    <t>Légumes</t>
  </si>
  <si>
    <t>RNM27820123</t>
  </si>
  <si>
    <t>OIGNON jaune France cat.I 60-80mm</t>
  </si>
  <si>
    <t>SEL-FIN</t>
  </si>
  <si>
    <t>Sel fin de cuisine</t>
  </si>
  <si>
    <t>Sels et condiments de base</t>
  </si>
  <si>
    <t>RNMS00812</t>
  </si>
  <si>
    <t>Ail haché IQF</t>
  </si>
  <si>
    <t>Légumes surgelés</t>
  </si>
  <si>
    <t>RNMS00780</t>
  </si>
  <si>
    <t>Oignons émincés surgelés</t>
  </si>
  <si>
    <t>RNMS00865</t>
  </si>
  <si>
    <t>Tomates en dés surgelées IQF</t>
  </si>
  <si>
    <t>RNMS00143</t>
  </si>
  <si>
    <t>Épaule d'agneau désossée</t>
  </si>
  <si>
    <t>Viandes surgelées</t>
  </si>
  <si>
    <t>Total</t>
  </si>
  <si>
    <t>Niveau</t>
  </si>
  <si>
    <t>Composant</t>
  </si>
  <si>
    <t>Type</t>
  </si>
  <si>
    <t>Quantité (pour 100 pc)</t>
  </si>
  <si>
    <t>recette</t>
  </si>
  <si>
    <t>Plats complets collectivité</t>
  </si>
  <si>
    <t xml:space="preserve">    ↳ NAVARIN D'AGNEAU — BASE (SANS GARNITURE)</t>
  </si>
  <si>
    <t>Préparations de base collectivité</t>
  </si>
  <si>
    <t xml:space="preserve">    ↳ Haricot coco sac 5kg</t>
  </si>
  <si>
    <t>matiere</t>
  </si>
  <si>
    <t xml:space="preserve">    ↳ OIGNON jaune France cat.I 60-80mm</t>
  </si>
  <si>
    <t xml:space="preserve">        ↳ Oignons émincés surgelés</t>
  </si>
  <si>
    <t xml:space="preserve">        ↳ Épaule d'agneau désossée</t>
  </si>
  <si>
    <t xml:space="preserve">        ↳ Huile de tournesol raffinée vrac</t>
  </si>
  <si>
    <t xml:space="preserve">        ↳ Ail haché IQF</t>
  </si>
  <si>
    <t xml:space="preserve">        ↳ Bouquet garni sachet dose</t>
  </si>
  <si>
    <t xml:space="preserve">        ↳ Fond brun lie reconstitue (collectivite)</t>
  </si>
  <si>
    <t xml:space="preserve">            ↳ Eau (robinet - moy. France 2026)</t>
  </si>
  <si>
    <t xml:space="preserve">            ↳ Fonds Brun Lié (Knorr Professional)</t>
  </si>
  <si>
    <t xml:space="preserve">        ↳ Concentré de tomate — 1 boîte 4/4 (pièce)</t>
  </si>
  <si>
    <t xml:space="preserve">            ↳ Concentré de tomate — boîte 4/4 (collectivité)</t>
  </si>
  <si>
    <t xml:space="preserve">                ↳ Concentré de tomate double</t>
  </si>
  <si>
    <t xml:space="preserve">        ↳ Farine de blé T55</t>
  </si>
  <si>
    <t xml:space="preserve">        ↳ Herbes de Provence</t>
  </si>
  <si>
    <t xml:space="preserve">        ↳ Sel fin de cuisine</t>
  </si>
  <si>
    <t xml:space="preserve">        ↳ Poivre noir moulu</t>
  </si>
  <si>
    <t xml:space="preserve">    ↳ Tomates en dés surgelées IQF</t>
  </si>
  <si>
    <t xml:space="preserve">    ↳ CAROTTE France extra colis 12kg</t>
  </si>
  <si>
    <t xml:space="preserve">    ↳ Concentré de tomate — boîte 4/4 (collectivité)</t>
  </si>
  <si>
    <t xml:space="preserve">        ↳ Concentré de tomate double</t>
  </si>
  <si>
    <t xml:space="preserve">    ↳ Ail haché IQF</t>
  </si>
  <si>
    <t xml:space="preserve">    ↳ Bouquet garni sachet dose</t>
  </si>
  <si>
    <t xml:space="preserve">    ↳ Herbes de Provence</t>
  </si>
  <si>
    <t xml:space="preserve">    ↳ Clous de girofle (par 20)</t>
  </si>
  <si>
    <t>Conversions diverses</t>
  </si>
  <si>
    <t xml:space="preserve">        ↳ Clous de girofle</t>
  </si>
  <si>
    <t>Recette</t>
  </si>
  <si>
    <t>#</t>
  </si>
  <si>
    <t>Verbe</t>
  </si>
  <si>
    <t>Étape</t>
  </si>
  <si>
    <t>Précision technique</t>
  </si>
  <si>
    <t>Durée</t>
  </si>
  <si>
    <t>Terminer la préparation — Respecter la procédure de fin de cuisson. Stocker en armoire chaude et maintenir à + 63 °C à cœur, en attente de consommation.</t>
  </si>
  <si>
    <t>Servir — Servir le haricot de mouton en prenant soin de mettre en évidence la viande du navarin.</t>
  </si>
  <si>
    <t>NAVARIN D'AGNEAU — BASE (SANS GARNITURE)</t>
  </si>
  <si>
    <t>Fond brun lie reconstitue (collectivite)</t>
  </si>
  <si>
    <t>DISSOUDRE</t>
  </si>
  <si>
    <t>Délayer la poudre dans l'eau froide en fouettant, puis porter à ébullition en remuant régulièrement.</t>
  </si>
  <si>
    <t>Concentré de tomate — 1 boîte 4/4 (pièce)</t>
  </si>
  <si>
    <t>Concentré de tomate — boîte 4/4 (collectivité)</t>
  </si>
  <si>
    <t>Fiche technique — HARICOT DE MOUTON — BASE NAVARIN</t>
  </si>
  <si>
    <t>HARICOT DE MOUTON — BASE NAVARIN  GRO_CDC_148B</t>
  </si>
  <si>
    <t>1.</t>
  </si>
  <si>
    <t>2.</t>
  </si>
  <si>
    <t xml:space="preserve">    OIGNON jaune France cat.I 60-80mm</t>
  </si>
  <si>
    <t xml:space="preserve">    Bouquet garni sachet dose</t>
  </si>
  <si>
    <t xml:space="preserve">    Clous de girofle (par 20) (conv.)</t>
  </si>
  <si>
    <t>3.</t>
  </si>
  <si>
    <t xml:space="preserve">    NAVARIN D'AGNEAU — BASE (SANS GARNITURE)</t>
  </si>
  <si>
    <t>4.</t>
  </si>
  <si>
    <t>5.</t>
  </si>
  <si>
    <t xml:space="preserve">    Concentré de tomate — boîte 4/4 (collectivité)</t>
  </si>
  <si>
    <t xml:space="preserve">    Ail haché IQF</t>
  </si>
  <si>
    <t xml:space="preserve">    Herbes de Provence</t>
  </si>
  <si>
    <t>6.</t>
  </si>
  <si>
    <t>7.</t>
  </si>
  <si>
    <t>8.</t>
  </si>
  <si>
    <t>9.</t>
  </si>
  <si>
    <t>↳ NAVARIN D'AGNEAU — BASE (SANS GARNITURE)  GRO-NAVARIN-BASE</t>
  </si>
  <si>
    <t xml:space="preserve">    Fond brun lie reconstitue (collectivite)</t>
  </si>
  <si>
    <t xml:space="preserve">    Concentré de tomate — 1 boîte 4/4 (pièce)</t>
  </si>
  <si>
    <t>↳ Fond brun lie reconstitue (collectivite)  GRO-FOND-BRUN</t>
  </si>
  <si>
    <t>↳ Concentré de tomate — 1 boîte 4/4 (pièce)  GRO-CONC-44-P</t>
  </si>
  <si>
    <t>↳ Concentré de tomate — boîte 4/4 (collectivité)  GRO-CONC-TOMATE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</si>
</sst>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460.70208272727</v>
      </c>
    </row>
    <row r="12">
      <c r="A12" t="s" s="3">
        <v>16</v>
      </c>
      <c r="B12" s="4">
        <v>4.6070208272727</v>
      </c>
    </row>
    <row r="13">
      <c r="A13"/>
      <c r="B13"/>
    </row>
    <row r="14">
      <c r="A14" t="s" s="5">
        <v>17</v>
      </c>
      <c r="B14" t="s" s="5">
        <v>14</v>
      </c>
    </row>
    <row r="15">
      <c r="A15" t="s" s="5">
        <v>18</v>
      </c>
      <c r="B15" s="6">
        <v>460.70208272727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11.7</v>
      </c>
      <c r="E7" s="11">
        <f>D7*$B$2</f>
        <v>11.7</v>
      </c>
      <c r="F7" t="s">
        <v>34</v>
      </c>
      <c r="G7" s="4">
        <f>E7*0.0043</f>
        <v>0.05031</v>
      </c>
    </row>
    <row r="8">
      <c r="A8" t="s">
        <v>35</v>
      </c>
      <c r="B8" t="s">
        <v>36</v>
      </c>
      <c r="C8" t="s">
        <v>37</v>
      </c>
      <c r="D8" s="9">
        <v>1.454545</v>
      </c>
      <c r="E8" s="11">
        <f>D8*$B$2</f>
        <v>1.454545</v>
      </c>
      <c r="F8" t="s">
        <v>24</v>
      </c>
      <c r="G8" s="4">
        <f>E8*12.6000039375</f>
        <v>18.327273</v>
      </c>
    </row>
    <row r="9">
      <c r="A9" t="s">
        <v>38</v>
      </c>
      <c r="B9" t="s">
        <v>39</v>
      </c>
      <c r="C9" t="s">
        <v>40</v>
      </c>
      <c r="D9" s="9">
        <v>0.0006</v>
      </c>
      <c r="E9" s="11">
        <f>D9*$B$2</f>
        <v>0.0006</v>
      </c>
      <c r="F9" t="s">
        <v>41</v>
      </c>
      <c r="G9" s="4">
        <f>E9*25</f>
        <v>0.015</v>
      </c>
    </row>
    <row r="10">
      <c r="A10" t="s">
        <v>42</v>
      </c>
      <c r="B10" t="s">
        <v>43</v>
      </c>
      <c r="C10" t="s">
        <v>40</v>
      </c>
      <c r="D10" s="9">
        <v>0.007</v>
      </c>
      <c r="E10" s="11">
        <f>D10*$B$2</f>
        <v>0.007</v>
      </c>
      <c r="F10" t="s">
        <v>41</v>
      </c>
      <c r="G10" s="4">
        <f>E10*12.5</f>
        <v>0.0875</v>
      </c>
    </row>
    <row r="11">
      <c r="A11" t="s">
        <v>44</v>
      </c>
      <c r="B11" t="s">
        <v>45</v>
      </c>
      <c r="C11" t="s">
        <v>46</v>
      </c>
      <c r="D11" s="9">
        <v>0.102</v>
      </c>
      <c r="E11" s="11">
        <f>D11*$B$2</f>
        <v>0.102</v>
      </c>
      <c r="F11" t="s">
        <v>41</v>
      </c>
      <c r="G11" s="4">
        <f>E11*14</f>
        <v>1.428</v>
      </c>
    </row>
    <row r="12">
      <c r="A12" t="s">
        <v>47</v>
      </c>
      <c r="B12" t="s">
        <v>48</v>
      </c>
      <c r="C12" t="s">
        <v>49</v>
      </c>
      <c r="D12" s="9">
        <v>0.075</v>
      </c>
      <c r="E12" s="11">
        <f>D12*$B$2</f>
        <v>0.075</v>
      </c>
      <c r="F12" t="s">
        <v>41</v>
      </c>
      <c r="G12" s="4">
        <f>E12*9.5</f>
        <v>0.7125</v>
      </c>
    </row>
    <row r="13">
      <c r="A13" t="s">
        <v>50</v>
      </c>
      <c r="B13" t="s">
        <v>51</v>
      </c>
      <c r="C13" t="s">
        <v>52</v>
      </c>
      <c r="D13" s="9">
        <v>2.333</v>
      </c>
      <c r="E13" s="11">
        <f>D13*$B$2</f>
        <v>2.333</v>
      </c>
      <c r="F13" t="s">
        <v>41</v>
      </c>
      <c r="G13" s="4">
        <f>E13*4.15</f>
        <v>9.68195</v>
      </c>
    </row>
    <row r="14">
      <c r="A14" t="s">
        <v>53</v>
      </c>
      <c r="B14" t="s">
        <v>54</v>
      </c>
      <c r="C14" t="s">
        <v>55</v>
      </c>
      <c r="D14" s="9">
        <v>0.5</v>
      </c>
      <c r="E14" s="11">
        <f>D14*$B$2</f>
        <v>0.5</v>
      </c>
      <c r="F14" t="s">
        <v>41</v>
      </c>
      <c r="G14" s="4">
        <f>E14*0.56</f>
        <v>0.28</v>
      </c>
    </row>
    <row r="15">
      <c r="A15" t="s">
        <v>56</v>
      </c>
      <c r="B15" t="s">
        <v>57</v>
      </c>
      <c r="C15" t="s">
        <v>58</v>
      </c>
      <c r="D15" s="9">
        <v>0.3</v>
      </c>
      <c r="E15" s="11">
        <f>D15*$B$2</f>
        <v>0.3</v>
      </c>
      <c r="F15" t="s">
        <v>41</v>
      </c>
      <c r="G15" s="4">
        <f>E15*19.69</f>
        <v>5.907</v>
      </c>
    </row>
    <row r="16">
      <c r="A16" t="s">
        <v>59</v>
      </c>
      <c r="B16" t="s">
        <v>60</v>
      </c>
      <c r="C16" t="s">
        <v>61</v>
      </c>
      <c r="D16" s="9">
        <v>1</v>
      </c>
      <c r="E16" s="11">
        <f>D16*$B$2</f>
        <v>1</v>
      </c>
      <c r="F16" t="s">
        <v>34</v>
      </c>
      <c r="G16" s="4">
        <f>E16*1.05</f>
        <v>1.05</v>
      </c>
    </row>
    <row r="17">
      <c r="A17" t="s">
        <v>62</v>
      </c>
      <c r="B17" t="s">
        <v>63</v>
      </c>
      <c r="C17" t="s">
        <v>64</v>
      </c>
      <c r="D17" s="9">
        <v>1</v>
      </c>
      <c r="E17" s="11">
        <f>D17*$B$2</f>
        <v>1</v>
      </c>
      <c r="F17" t="s">
        <v>41</v>
      </c>
      <c r="G17" s="4">
        <f>E17*1.1</f>
        <v>1.1</v>
      </c>
    </row>
    <row r="18">
      <c r="A18" t="s">
        <v>65</v>
      </c>
      <c r="B18" t="s">
        <v>66</v>
      </c>
      <c r="C18" t="s">
        <v>64</v>
      </c>
      <c r="D18" s="9">
        <v>5</v>
      </c>
      <c r="E18" s="11">
        <f>D18*$B$2</f>
        <v>5</v>
      </c>
      <c r="F18" t="s">
        <v>41</v>
      </c>
      <c r="G18" s="4">
        <f>E18*0.4</f>
        <v>2</v>
      </c>
    </row>
    <row r="19">
      <c r="A19" t="s">
        <v>67</v>
      </c>
      <c r="B19" t="s">
        <v>68</v>
      </c>
      <c r="C19" t="s">
        <v>69</v>
      </c>
      <c r="D19" s="9">
        <v>0.073</v>
      </c>
      <c r="E19" s="11">
        <f>D19*$B$2</f>
        <v>0.073</v>
      </c>
      <c r="F19" t="s">
        <v>41</v>
      </c>
      <c r="G19" s="4">
        <f>E19*0.35</f>
        <v>0.02555</v>
      </c>
    </row>
    <row r="20">
      <c r="A20" t="s">
        <v>70</v>
      </c>
      <c r="B20" t="s">
        <v>71</v>
      </c>
      <c r="C20" t="s">
        <v>72</v>
      </c>
      <c r="D20" s="9">
        <v>0.45</v>
      </c>
      <c r="E20" s="11">
        <f>D20*$B$2</f>
        <v>0.45</v>
      </c>
      <c r="F20" t="s">
        <v>41</v>
      </c>
      <c r="G20" s="4">
        <f>E20*9.26</f>
        <v>4.167</v>
      </c>
    </row>
    <row r="21">
      <c r="A21" t="s">
        <v>73</v>
      </c>
      <c r="B21" t="s">
        <v>74</v>
      </c>
      <c r="C21" t="s">
        <v>72</v>
      </c>
      <c r="D21" s="9">
        <v>3</v>
      </c>
      <c r="E21" s="11">
        <f>D21*$B$2</f>
        <v>3</v>
      </c>
      <c r="F21" t="s">
        <v>41</v>
      </c>
      <c r="G21" s="4">
        <f>E21*3.89</f>
        <v>11.67</v>
      </c>
    </row>
    <row r="22">
      <c r="A22" t="s">
        <v>75</v>
      </c>
      <c r="B22" t="s">
        <v>76</v>
      </c>
      <c r="C22" t="s">
        <v>72</v>
      </c>
      <c r="D22" s="9">
        <v>5</v>
      </c>
      <c r="E22" s="11">
        <f>D22*$B$2</f>
        <v>5</v>
      </c>
      <c r="F22" t="s">
        <v>41</v>
      </c>
      <c r="G22" s="4">
        <f>E22*2.92</f>
        <v>14.6</v>
      </c>
    </row>
    <row r="23">
      <c r="A23" t="s">
        <v>77</v>
      </c>
      <c r="B23" t="s">
        <v>78</v>
      </c>
      <c r="C23" t="s">
        <v>79</v>
      </c>
      <c r="D23" s="9">
        <v>16</v>
      </c>
      <c r="E23" s="11">
        <f>D23*$B$2</f>
        <v>16</v>
      </c>
      <c r="F23" t="s">
        <v>41</v>
      </c>
      <c r="G23" s="4">
        <f>E23*24.35</f>
        <v>389.6</v>
      </c>
    </row>
    <row r="24">
      <c r="A24"/>
      <c r="B24"/>
      <c r="C24"/>
      <c r="D24"/>
      <c r="E24"/>
      <c r="F24" t="s" s="3">
        <v>80</v>
      </c>
      <c r="G24" s="12">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81</v>
      </c>
      <c r="B1" t="s" s="2">
        <v>82</v>
      </c>
      <c r="C1" t="s" s="2">
        <v>83</v>
      </c>
      <c r="D1" t="s" s="2">
        <v>84</v>
      </c>
      <c r="E1" t="s" s="2">
        <v>29</v>
      </c>
      <c r="F1" t="s" s="2">
        <v>5</v>
      </c>
    </row>
    <row r="2">
      <c r="A2">
        <v>0</v>
      </c>
      <c r="B2" t="s">
        <v>2</v>
      </c>
      <c r="C2" t="s">
        <v>85</v>
      </c>
      <c r="D2" s="11">
        <v>100</v>
      </c>
      <c r="E2" t="s">
        <v>24</v>
      </c>
      <c r="F2" t="s">
        <v>86</v>
      </c>
    </row>
    <row r="3">
      <c r="A3">
        <v>1</v>
      </c>
      <c r="B3" t="s">
        <v>87</v>
      </c>
      <c r="C3" t="s">
        <v>85</v>
      </c>
      <c r="D3" s="11">
        <v>100</v>
      </c>
      <c r="E3" t="s">
        <v>24</v>
      </c>
      <c r="F3" t="s">
        <v>88</v>
      </c>
    </row>
    <row r="4">
      <c r="A4">
        <v>1</v>
      </c>
      <c r="B4" t="s">
        <v>89</v>
      </c>
      <c r="C4" t="s">
        <v>90</v>
      </c>
      <c r="D4" s="11">
        <v>2.333</v>
      </c>
      <c r="E4" t="s">
        <v>41</v>
      </c>
      <c r="F4" t="s">
        <v>52</v>
      </c>
    </row>
    <row r="5">
      <c r="A5">
        <v>1</v>
      </c>
      <c r="B5" t="s">
        <v>91</v>
      </c>
      <c r="C5" t="s">
        <v>90</v>
      </c>
      <c r="D5" s="11">
        <v>4</v>
      </c>
      <c r="E5" t="s">
        <v>41</v>
      </c>
      <c r="F5" t="s">
        <v>64</v>
      </c>
    </row>
    <row r="6">
      <c r="A6">
        <v>2</v>
      </c>
      <c r="B6" t="s">
        <v>92</v>
      </c>
      <c r="C6" t="s">
        <v>90</v>
      </c>
      <c r="D6" s="11">
        <v>3</v>
      </c>
      <c r="E6" t="s">
        <v>41</v>
      </c>
      <c r="F6" t="s">
        <v>72</v>
      </c>
    </row>
    <row r="7">
      <c r="A7">
        <v>2</v>
      </c>
      <c r="B7" t="s">
        <v>93</v>
      </c>
      <c r="C7" t="s">
        <v>90</v>
      </c>
      <c r="D7" s="11">
        <v>16</v>
      </c>
      <c r="E7" t="s">
        <v>41</v>
      </c>
      <c r="F7" t="s">
        <v>79</v>
      </c>
    </row>
    <row r="8">
      <c r="A8">
        <v>2</v>
      </c>
      <c r="B8" t="s">
        <v>94</v>
      </c>
      <c r="C8" t="s">
        <v>90</v>
      </c>
      <c r="D8" s="11">
        <v>1</v>
      </c>
      <c r="E8" t="s">
        <v>34</v>
      </c>
      <c r="F8" t="s">
        <v>61</v>
      </c>
    </row>
    <row r="9">
      <c r="A9">
        <v>2</v>
      </c>
      <c r="B9" t="s">
        <v>95</v>
      </c>
      <c r="C9" t="s">
        <v>90</v>
      </c>
      <c r="D9" s="11">
        <v>0.2</v>
      </c>
      <c r="E9" t="s">
        <v>41</v>
      </c>
      <c r="F9" t="s">
        <v>72</v>
      </c>
    </row>
    <row r="10">
      <c r="A10">
        <v>2</v>
      </c>
      <c r="B10" t="s">
        <v>96</v>
      </c>
      <c r="C10" t="s">
        <v>90</v>
      </c>
      <c r="D10" s="11">
        <v>0.051</v>
      </c>
      <c r="E10" t="s">
        <v>41</v>
      </c>
      <c r="F10" t="s">
        <v>46</v>
      </c>
    </row>
    <row r="11">
      <c r="A11">
        <v>2</v>
      </c>
      <c r="B11" t="s">
        <v>97</v>
      </c>
      <c r="C11" t="s">
        <v>85</v>
      </c>
      <c r="D11" s="11">
        <v>12</v>
      </c>
      <c r="E11" t="s">
        <v>34</v>
      </c>
      <c r="F11" t="s">
        <v>88</v>
      </c>
    </row>
    <row r="12">
      <c r="A12">
        <v>3</v>
      </c>
      <c r="B12" t="s">
        <v>98</v>
      </c>
      <c r="C12" t="s">
        <v>90</v>
      </c>
      <c r="D12" s="11">
        <v>11.7</v>
      </c>
      <c r="E12" t="s">
        <v>34</v>
      </c>
      <c r="F12" t="s">
        <v>33</v>
      </c>
    </row>
    <row r="13">
      <c r="A13">
        <v>3</v>
      </c>
      <c r="B13" t="s">
        <v>99</v>
      </c>
      <c r="C13" t="s">
        <v>90</v>
      </c>
      <c r="D13" s="11">
        <v>0.3</v>
      </c>
      <c r="E13" t="s">
        <v>41</v>
      </c>
      <c r="F13" t="s">
        <v>58</v>
      </c>
    </row>
    <row r="14">
      <c r="A14">
        <v>2</v>
      </c>
      <c r="B14" t="s">
        <v>100</v>
      </c>
      <c r="C14" t="s">
        <v>85</v>
      </c>
      <c r="D14" s="11">
        <v>1</v>
      </c>
      <c r="E14" t="s">
        <v>24</v>
      </c>
      <c r="F14" t="s">
        <v>88</v>
      </c>
    </row>
    <row r="15">
      <c r="A15">
        <v>3</v>
      </c>
      <c r="B15" t="s">
        <v>101</v>
      </c>
      <c r="C15" t="s">
        <v>85</v>
      </c>
      <c r="D15" s="11">
        <v>0.88</v>
      </c>
      <c r="E15" t="s">
        <v>41</v>
      </c>
      <c r="F15" t="s">
        <v>88</v>
      </c>
    </row>
    <row r="16">
      <c r="A16">
        <v>4</v>
      </c>
      <c r="B16" t="s">
        <v>102</v>
      </c>
      <c r="C16" t="s">
        <v>90</v>
      </c>
      <c r="D16" s="11">
        <v>1</v>
      </c>
      <c r="E16" t="s">
        <v>24</v>
      </c>
      <c r="F16" t="s">
        <v>37</v>
      </c>
    </row>
    <row r="17">
      <c r="A17">
        <v>2</v>
      </c>
      <c r="B17" t="s">
        <v>103</v>
      </c>
      <c r="C17" t="s">
        <v>90</v>
      </c>
      <c r="D17" s="11">
        <v>0.5</v>
      </c>
      <c r="E17" t="s">
        <v>41</v>
      </c>
      <c r="F17" t="s">
        <v>55</v>
      </c>
    </row>
    <row r="18">
      <c r="A18">
        <v>2</v>
      </c>
      <c r="B18" t="s">
        <v>104</v>
      </c>
      <c r="C18" t="s">
        <v>90</v>
      </c>
      <c r="D18" s="11">
        <v>0.06</v>
      </c>
      <c r="E18" t="s">
        <v>41</v>
      </c>
      <c r="F18" t="s">
        <v>49</v>
      </c>
    </row>
    <row r="19">
      <c r="A19">
        <v>2</v>
      </c>
      <c r="B19" t="s">
        <v>105</v>
      </c>
      <c r="C19" t="s">
        <v>90</v>
      </c>
      <c r="D19" s="11">
        <v>0.073</v>
      </c>
      <c r="E19" t="s">
        <v>41</v>
      </c>
      <c r="F19" t="s">
        <v>69</v>
      </c>
    </row>
    <row r="20">
      <c r="A20">
        <v>2</v>
      </c>
      <c r="B20" t="s">
        <v>106</v>
      </c>
      <c r="C20" t="s">
        <v>90</v>
      </c>
      <c r="D20" s="11">
        <v>0.007</v>
      </c>
      <c r="E20" t="s">
        <v>41</v>
      </c>
      <c r="F20" t="s">
        <v>40</v>
      </c>
    </row>
    <row r="21">
      <c r="A21">
        <v>1</v>
      </c>
      <c r="B21" t="s">
        <v>91</v>
      </c>
      <c r="C21" t="s">
        <v>90</v>
      </c>
      <c r="D21" s="11">
        <v>1</v>
      </c>
      <c r="E21" t="s">
        <v>41</v>
      </c>
      <c r="F21" t="s">
        <v>64</v>
      </c>
    </row>
    <row r="22">
      <c r="A22">
        <v>1</v>
      </c>
      <c r="B22" t="s">
        <v>107</v>
      </c>
      <c r="C22" t="s">
        <v>90</v>
      </c>
      <c r="D22" s="11">
        <v>5</v>
      </c>
      <c r="E22" t="s">
        <v>41</v>
      </c>
      <c r="F22" t="s">
        <v>72</v>
      </c>
    </row>
    <row r="23">
      <c r="A23">
        <v>1</v>
      </c>
      <c r="B23" t="s">
        <v>108</v>
      </c>
      <c r="C23" t="s">
        <v>90</v>
      </c>
      <c r="D23" s="11">
        <v>1</v>
      </c>
      <c r="E23" t="s">
        <v>41</v>
      </c>
      <c r="F23" t="s">
        <v>64</v>
      </c>
    </row>
    <row r="24">
      <c r="A24">
        <v>1</v>
      </c>
      <c r="B24" t="s">
        <v>109</v>
      </c>
      <c r="C24" t="s">
        <v>85</v>
      </c>
      <c r="D24" s="11">
        <v>0.4</v>
      </c>
      <c r="E24" t="s">
        <v>41</v>
      </c>
      <c r="F24" t="s">
        <v>88</v>
      </c>
    </row>
    <row r="25">
      <c r="A25">
        <v>2</v>
      </c>
      <c r="B25" t="s">
        <v>110</v>
      </c>
      <c r="C25" t="s">
        <v>90</v>
      </c>
      <c r="D25" s="11">
        <v>0.455</v>
      </c>
      <c r="E25" t="s">
        <v>24</v>
      </c>
      <c r="F25" t="s">
        <v>37</v>
      </c>
    </row>
    <row r="26">
      <c r="A26">
        <v>1</v>
      </c>
      <c r="B26" t="s">
        <v>111</v>
      </c>
      <c r="C26" t="s">
        <v>90</v>
      </c>
      <c r="D26" s="11">
        <v>0.25</v>
      </c>
      <c r="E26" t="s">
        <v>41</v>
      </c>
      <c r="F26" t="s">
        <v>72</v>
      </c>
    </row>
    <row r="27">
      <c r="A27">
        <v>1</v>
      </c>
      <c r="B27" t="s">
        <v>112</v>
      </c>
      <c r="C27" t="s">
        <v>90</v>
      </c>
      <c r="D27" s="11">
        <v>0.051</v>
      </c>
      <c r="E27" t="s">
        <v>41</v>
      </c>
      <c r="F27" t="s">
        <v>46</v>
      </c>
    </row>
    <row r="28">
      <c r="A28">
        <v>1</v>
      </c>
      <c r="B28" t="s">
        <v>113</v>
      </c>
      <c r="C28" t="s">
        <v>90</v>
      </c>
      <c r="D28" s="11">
        <v>0.015</v>
      </c>
      <c r="E28" t="s">
        <v>41</v>
      </c>
      <c r="F28" t="s">
        <v>49</v>
      </c>
    </row>
    <row r="29">
      <c r="A29">
        <v>1</v>
      </c>
      <c r="B29" t="s">
        <v>114</v>
      </c>
      <c r="C29" t="s">
        <v>85</v>
      </c>
      <c r="D29" s="11">
        <v>12</v>
      </c>
      <c r="E29" t="s">
        <v>24</v>
      </c>
      <c r="F29" t="s">
        <v>115</v>
      </c>
    </row>
    <row r="30">
      <c r="A30">
        <v>2</v>
      </c>
      <c r="B30" t="s">
        <v>116</v>
      </c>
      <c r="C30" t="s">
        <v>90</v>
      </c>
      <c r="D30" s="11">
        <v>0.001</v>
      </c>
      <c r="E30" t="s">
        <v>41</v>
      </c>
      <c r="F30"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117</v>
      </c>
      <c r="B1" t="s" s="2">
        <v>118</v>
      </c>
      <c r="C1" t="s" s="2">
        <v>119</v>
      </c>
      <c r="D1" t="s" s="2">
        <v>120</v>
      </c>
      <c r="E1" t="s" s="2">
        <v>121</v>
      </c>
      <c r="F1" t="s" s="2">
        <v>122</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La veille : faire tremper les haricots. Déconditionner les dés de tomates surgelés suivant la procédure. Réserver. Laver et désinfecter les végétaux, suivant la procédure. Réserver au froid. Confectionner un bouquet garni. Piquer un oignon avec les clous de girofle. Hacher les 4 kg d'oignons. Réserver.</t>
        </is>
      </c>
      <c r="E3" t="s" s="13"/>
      <c r="F3"/>
    </row>
    <row r="4">
      <c r="A4" t="s">
        <v>2</v>
      </c>
      <c r="B4">
        <v>3</v>
      </c>
      <c r="C4"/>
      <c r="D4" t="inlineStr" s="13">
        <is>
          <t>Marquer la cuisson du navarin — Marquer la cuisson du navarin en se référant à la fiche technique de fabrication au chapitre des viandes (navarin d'agneau base, sans garniture).</t>
        </is>
      </c>
      <c r="E4" t="s" s="13"/>
      <c r="F4"/>
    </row>
    <row r="5">
      <c r="A5" t="s">
        <v>2</v>
      </c>
      <c r="B5">
        <v>4</v>
      </c>
      <c r="C5"/>
      <c r="D5" t="inlineStr" s="13">
        <is>
          <t>Marquer la cuisson des haricots — Prévoir de faire tremper les haricots dans la marmite de cuisson le temps nécessaire. Avant la cuisson, rincer plusieurs fois les haricots, en éliminant l'eau par la bonde robinet. Couvrir largement d'eau froide les haricots. Porter à ébullition. Écumer à l'aide d'une écumoire. Ajouter la garniture aromatique. Écumer à nouveau. Cuire doucement. Saler aux 3/4 de la cuisson. Vérifier la cuisson.</t>
        </is>
      </c>
      <c r="E5" t="s" s="13"/>
      <c r="F5"/>
    </row>
    <row r="6">
      <c r="A6" t="s">
        <v>2</v>
      </c>
      <c r="B6">
        <v>5</v>
      </c>
      <c r="C6"/>
      <c r="D6" t="inlineStr" s="13">
        <is>
          <t>Assaisonner les haricots — Dans la sauteuse, à l'huile, faire revenir les oignons hachés. Ajouter les dés de tomates surgelés, la tomate concentrée, l'ail haché et l'assaisonnement. Éventuellement, ajouter un peu de fond de cuisson des haricots. Laisser cuire et réduire à feu doux afin d'obtenir la consistance d'une fondue. Dans la sauteuse, ajouter les haricots à la fondue de tomates. Mélanger et lier l'ensemble. Rectifier l'assaisonnement.</t>
        </is>
      </c>
      <c r="E6" t="s" s="13"/>
      <c r="F6"/>
    </row>
    <row r="7">
      <c r="A7" t="s">
        <v>2</v>
      </c>
      <c r="B7">
        <v>6</v>
      </c>
      <c r="C7"/>
      <c r="D7" t="inlineStr" s="13">
        <is>
          <t>Mélanger le navarin aux haricots — Dans la sauteuse, ajouter le navarin d'agneau aux haricots. Mélanger délicatement les deux éléments à l'aide d'une écumoire. Pour la cuisson du navarin au four en bacs GN 1/1, ajouter directement les haricots au navarin cuit dans leurs bacs de cuisson. Agiter les bacs GN d'un mouvement circulaire pour lier tous les éléments.</t>
        </is>
      </c>
      <c r="E7" t="s" s="13"/>
      <c r="F7"/>
    </row>
    <row r="8">
      <c r="A8" t="s">
        <v>2</v>
      </c>
      <c r="B8">
        <v>7</v>
      </c>
      <c r="C8"/>
      <c r="D8" t="s" s="13">
        <v>123</v>
      </c>
      <c r="E8" t="s" s="13"/>
      <c r="F8"/>
    </row>
    <row r="9">
      <c r="A9" t="s">
        <v>2</v>
      </c>
      <c r="B9">
        <v>8</v>
      </c>
      <c r="C9"/>
      <c r="D9" t="s" s="13">
        <v>124</v>
      </c>
      <c r="E9" t="s" s="13"/>
      <c r="F9"/>
    </row>
    <row r="10">
      <c r="A10" t="s">
        <v>2</v>
      </c>
      <c r="B10">
        <v>9</v>
      </c>
      <c r="C10"/>
      <c r="D10" t="inlineStr" s="13">
        <is>
          <t>Historique — Le halicot de mouton, dont on a fait à tort le haricot de mouton, était un ragoût de mouton aux fèves. Dans le cassoulet de Toulouse, on peut y ajouter du confit de canard ou d'oie.</t>
        </is>
      </c>
      <c r="E10" t="s" s="13"/>
      <c r="F10"/>
    </row>
    <row r="11">
      <c r="A11" t="s">
        <v>125</v>
      </c>
      <c r="B11">
        <v>1</v>
      </c>
      <c r="C11"/>
      <c r="D11" t="inlineStr" s="13">
        <is>
          <t>Mise en place du poste de travail — Vérifier les D.L.C., peser les denrées, sélectionner le matériel nécessaire. Laver et désinfecter le matériel et le poste de travail en suivant les protocoles.</t>
        </is>
      </c>
      <c r="E11" t="s" s="13"/>
      <c r="F11"/>
    </row>
    <row r="12">
      <c r="A12" t="s">
        <v>125</v>
      </c>
      <c r="B12">
        <v>2</v>
      </c>
      <c r="C12"/>
      <c r="D12" t="inlineStr" s="13">
        <is>
          <t>Préparations préliminaires — Déconditionner la viande d'agneau suivant la procédure. Réserver au froid dans 1 bac GN 2/1 H 250 muni d'une grille égouttoir. Déconditionner la boîte de tomate concentrée. Débarrasser et réserver au froid, dans une calotte filmée. Déconditionner les légumes surgelés. Réserver séparément au froid dans des calottes. Laver et désinfecter les éléments du bouquet garni. Ficeler les éléments du bouquet garni. Dans un rondeau, réaliser 12 litres de fond brun clair, à partir de fond déshydraté, en se reportant aux recommandations du fabricant. Réserver au chaud en attente d'utilisation.</t>
        </is>
      </c>
      <c r="E12" t="s" s="13"/>
      <c r="F12"/>
    </row>
    <row r="13">
      <c r="A13" t="s">
        <v>125</v>
      </c>
      <c r="B13">
        <v>3</v>
      </c>
      <c r="C13"/>
      <c r="D13" t="inlineStr" s="13">
        <is>
          <t>Marquer la cuisson du navarin — Préchauffer le four sur la position chaleur sèche à +250°C. Répartir la viande dans 6 bacs GN 1/1 H 45 perforés. Étager les bacs sur l'échelle de four. Mettre un bac dans le bas de l'échelle pour récupérer les graisses de cuisson. Enfourner l'échelle. Saisir et faire colorer la viande sur toutes les faces. En cours de coloration, ajouter les oignons. Dans la sauteuse, déposer la viande et les oignons. Singer. Enrober la viande et les oignons avec la farine. Faire suer à couvert 2 à 3 minutes. Ajouter la tomate concentrée délayée dans un peu de fond brun clair, l'ail haché, le bouquet garni, les herbes de Provence et le fond brun clair. Saler et poivrer. Piquer la sonde de cuisson au cœur d'un morceau d'agneau. Porter à ébullition. Écumer la surface. Réduire la source de chaleur et à couvert, laisser mijoter à feu doux, durant 1h/1h30. Atteindre +95°C à cœur. Vérifier la cuisson. Respecter la procédure de fin de cuisson. Décanter les morceaux de viande dans 4 bacs GN 1/1 H 100. Réserver au chaud. Dépouiller la sauce. Réduire la sauce au volume de 12 litres et à la consistance désirée. Rectifier l'assaisonnement. Mixer la sauce pour la rendre homogène. Répartir la sauce sur les 4 bacs de viande. Agiter les bacs pour lier tous les éléments. Stocker en armoire chaude et maintenir à +63°C, en attente de consommation.</t>
        </is>
      </c>
      <c r="E13" t="s" s="13"/>
      <c r="F13"/>
    </row>
    <row r="14">
      <c r="A14" t="s">
        <v>126</v>
      </c>
      <c r="B14">
        <v>1</v>
      </c>
      <c r="C14" t="s">
        <v>127</v>
      </c>
      <c r="D14" t="s" s="13">
        <v>128</v>
      </c>
      <c r="E14" t="s" s="13"/>
      <c r="F14"/>
    </row>
    <row r="15">
      <c r="A15" t="s">
        <v>129</v>
      </c>
      <c r="B15"/>
      <c r="C15"/>
      <c r="D15" t="inlineStr" s="1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5"/>
      <c r="F15"/>
    </row>
    <row r="16">
      <c r="A16" t="s">
        <v>130</v>
      </c>
      <c r="B16"/>
      <c r="C16"/>
      <c r="D16"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6"/>
      <c r="F1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3"/>
  <cols>
    <col min="1" max="1" width="22" customWidth="1"/>
    <col min="2" max="2" width="52" customWidth="1"/>
    <col min="3" max="3" width="14" customWidth="1"/>
    <col min="4" max="4" width="10" customWidth="1"/>
  </cols>
  <sheetData>
    <row r="1" customHeight="1" ht="24">
      <c r="A1" t="s" s="7">
        <v>131</v>
      </c>
      <c r="B1"/>
      <c r="C1"/>
      <c r="D1"/>
    </row>
    <row r="2">
      <c r="A2" t="str" s="14">
        <f>"GRO_CDC_148B · GRO.COMPLETS · référence : "&amp;Besoins!B3&amp;" "&amp;Besoins!C3&amp;" · multiplicateur réglable sur la feuille ""Besoins"""</f>
        <v>GRO_CDC_148B · GRO.COMPLETS · référence : 100 pc · multiplicateur réglable sur la feuille </v>
      </c>
      <c r="B2"/>
      <c r="C2"/>
      <c r="D2"/>
    </row>
    <row r="3">
      <c r="A3"/>
      <c r="B3"/>
      <c r="C3"/>
      <c r="D3"/>
    </row>
    <row r="4">
      <c r="A4" t="s" s="15">
        <v>132</v>
      </c>
      <c r="B4"/>
      <c r="C4"/>
      <c r="D4"/>
    </row>
    <row r="5">
      <c r="A5" t="s" s="16">
        <v>133</v>
      </c>
      <c r="B5" t="str" s="13">
        <f>Procedure!D2</f>
        <v>Mise en place du poste de travail — Vérifier les D.L.C., peser les denrées, sélectionner le matériel nécessaire. Laver et désinfecter le matériel et le poste de travail en suivant les protocoles.</v>
      </c>
      <c r="C5"/>
      <c r="D5"/>
    </row>
    <row r="6">
      <c r="A6" t="s" s="16">
        <v>134</v>
      </c>
      <c r="B6" t="str" s="13">
        <f>Procedure!D3</f>
        <v>Préparations préliminaires — La veille : faire tremper les haricots. Déconditionner les dés de tomates surgelés suivant la procédure. Réserver. Laver et désinfecter les végétaux, suivant la procédure. Réserver au froid. Confectionner un bouquet garni. Piquer un oignon avec les clous de girofle. Hacher les 4 kg d'oignons. Réserver.</v>
      </c>
      <c r="C6"/>
      <c r="D6"/>
    </row>
    <row r="7">
      <c r="A7"/>
      <c r="B7" t="str">
        <f>Besoins!B13</f>
        <v>Haricot coco sac 5kg</v>
      </c>
      <c r="C7" s="11">
        <f>Besoins!E13</f>
        <v>2.333</v>
      </c>
      <c r="D7" t="str">
        <f>Besoins!F13</f>
        <v>kg</v>
      </c>
    </row>
    <row r="8">
      <c r="A8"/>
      <c r="B8" t="s">
        <v>135</v>
      </c>
      <c r="C8" s="11">
        <f>'Besoins'!$B$2*1</f>
        <v>1</v>
      </c>
      <c r="D8" t="s">
        <v>41</v>
      </c>
    </row>
    <row r="9">
      <c r="A9"/>
      <c r="B9" t="str">
        <f>Besoins!B17</f>
        <v>CAROTTE France extra colis 12kg</v>
      </c>
      <c r="C9" s="11">
        <f>Besoins!E17</f>
        <v>1</v>
      </c>
      <c r="D9" t="str">
        <f>Besoins!F17</f>
        <v>kg</v>
      </c>
    </row>
    <row r="10">
      <c r="A10"/>
      <c r="B10" t="s">
        <v>136</v>
      </c>
      <c r="C10" s="11">
        <f>'Besoins'!$B$2*0.051</f>
        <v>0.051</v>
      </c>
      <c r="D10" t="s">
        <v>41</v>
      </c>
    </row>
    <row r="11">
      <c r="A11"/>
      <c r="B11" t="s">
        <v>137</v>
      </c>
      <c r="C11" s="11">
        <f>'Besoins'!$B$2*12</f>
        <v>12</v>
      </c>
      <c r="D11" t="s">
        <v>24</v>
      </c>
    </row>
    <row r="12">
      <c r="A12"/>
      <c r="B12" t="s">
        <v>135</v>
      </c>
      <c r="C12" s="11">
        <f>'Besoins'!$B$2*4</f>
        <v>4</v>
      </c>
      <c r="D12" t="s">
        <v>41</v>
      </c>
    </row>
    <row r="13">
      <c r="A13"/>
      <c r="B13" t="str">
        <f>Besoins!B22</f>
        <v>Tomates en dés surgelées IQF</v>
      </c>
      <c r="C13" s="11">
        <f>Besoins!E22</f>
        <v>5</v>
      </c>
      <c r="D13" t="str">
        <f>Besoins!F22</f>
        <v>kg</v>
      </c>
    </row>
    <row r="14">
      <c r="A14" t="s" s="16">
        <v>138</v>
      </c>
      <c r="B14" t="str" s="13">
        <f>Procedure!D4</f>
        <v>Marquer la cuisson du navarin — Marquer la cuisson du navarin en se référant à la fiche technique de fabrication au chapitre des viandes (navarin d'agneau base, sans garniture).</v>
      </c>
      <c r="C14"/>
      <c r="D14"/>
    </row>
    <row r="15">
      <c r="A15"/>
      <c r="B15" t="s">
        <v>139</v>
      </c>
      <c r="C15" s="11">
        <f>'Besoins'!$B$2*100</f>
        <v>100</v>
      </c>
      <c r="D15" t="s">
        <v>24</v>
      </c>
    </row>
    <row r="16">
      <c r="A16" t="s" s="16">
        <v>140</v>
      </c>
      <c r="B16" t="str" s="13">
        <f>Procedure!D5</f>
        <v>Marquer la cuisson des haricots — Prévoir de faire tremper les haricots dans la marmite de cuisson le temps nécessaire. Avant la cuisson, rincer plusieurs fois les haricots, en éliminant l'eau par la bonde robinet. Couvrir largement d'eau froide les haricots. Porter à ébullition. Écumer à l'aide d'une écumoire. Ajouter la garniture aromatique. Écumer à nouveau. Cuire doucement. Saler aux 3/4 de la cuisson. Vérifier la cuisson.</v>
      </c>
      <c r="C16"/>
      <c r="D16"/>
    </row>
    <row r="17">
      <c r="A17" t="s" s="16">
        <v>141</v>
      </c>
      <c r="B17" t="str" s="13">
        <f>Procedure!D6</f>
        <v>Assaisonner les haricots — Dans la sauteuse, à l'huile, faire revenir les oignons hachés. Ajouter les dés de tomates surgelés, la tomate concentrée, l'ail haché et l'assaisonnement. Éventuellement, ajouter un peu de fond de cuisson des haricots. Laisser cuire et réduire à feu doux afin d'obtenir la consistance d'une fondue. Dans la sauteuse, ajouter les haricots à la fondue de tomates. Mélanger et lier l'ensemble. Rectifier l'assaisonnement.</v>
      </c>
      <c r="C17"/>
      <c r="D17"/>
    </row>
    <row r="18">
      <c r="A18"/>
      <c r="B18" t="s">
        <v>142</v>
      </c>
      <c r="C18" s="11">
        <f>'Besoins'!$B$2*0.4</f>
        <v>0.4</v>
      </c>
      <c r="D18" t="s">
        <v>41</v>
      </c>
    </row>
    <row r="19">
      <c r="A19"/>
      <c r="B19" t="s">
        <v>143</v>
      </c>
      <c r="C19" s="11">
        <f>'Besoins'!$B$2*0.25</f>
        <v>0.25</v>
      </c>
      <c r="D19" t="s">
        <v>41</v>
      </c>
    </row>
    <row r="20">
      <c r="A20"/>
      <c r="B20" t="s">
        <v>144</v>
      </c>
      <c r="C20" s="11">
        <f>'Besoins'!$B$2*0.015</f>
        <v>0.015</v>
      </c>
      <c r="D20" t="s">
        <v>41</v>
      </c>
    </row>
    <row r="21">
      <c r="A21" t="s" s="16">
        <v>145</v>
      </c>
      <c r="B21" t="str" s="13">
        <f>Procedure!D7</f>
        <v>Mélanger le navarin aux haricots — Dans la sauteuse, ajouter le navarin d'agneau aux haricots. Mélanger délicatement les deux éléments à l'aide d'une écumoire. Pour la cuisson du navarin au four en bacs GN 1/1, ajouter directement les haricots au navarin cuit dans leurs bacs de cuisson. Agiter les bacs GN d'un mouvement circulaire pour lier tous les éléments.</v>
      </c>
      <c r="C21"/>
      <c r="D21"/>
    </row>
    <row r="22">
      <c r="A22" t="s" s="16">
        <v>146</v>
      </c>
      <c r="B22" t="str" s="13">
        <f>Procedure!D8</f>
        <v>Terminer la préparation — Respecter la procédure de fin de cuisson. Stocker en armoire chaude et maintenir à + 63 °C à cœur, en attente de consommation.</v>
      </c>
      <c r="C22"/>
      <c r="D22"/>
    </row>
    <row r="23">
      <c r="A23" t="s" s="16">
        <v>147</v>
      </c>
      <c r="B23" t="str" s="13">
        <f>Procedure!D9</f>
        <v>Servir — Servir le haricot de mouton en prenant soin de mettre en évidence la viande du navarin.</v>
      </c>
      <c r="C23"/>
      <c r="D23"/>
    </row>
    <row r="24">
      <c r="A24" t="s" s="16">
        <v>148</v>
      </c>
      <c r="B24" t="str" s="13">
        <f>Procedure!D10</f>
        <v>Historique — Le halicot de mouton, dont on a fait à tort le haricot de mouton, était un ragoût de mouton aux fèves. Dans le cassoulet de Toulouse, on peut y ajouter du confit de canard ou d'oie.</v>
      </c>
      <c r="C24"/>
      <c r="D24"/>
    </row>
    <row r="25">
      <c r="A25"/>
      <c r="B25"/>
      <c r="C25"/>
      <c r="D25"/>
    </row>
    <row r="26">
      <c r="A26" t="s" s="15">
        <v>149</v>
      </c>
      <c r="B26"/>
      <c r="C26"/>
      <c r="D26"/>
    </row>
    <row r="27">
      <c r="A27" t="s" s="16">
        <v>133</v>
      </c>
      <c r="B27" t="str" s="13">
        <f>Procedure!D11</f>
        <v>Mise en place du poste de travail — Vérifier les D.L.C., peser les denrées, sélectionner le matériel nécessaire. Laver et désinfecter le matériel et le poste de travail en suivant les protocoles.</v>
      </c>
      <c r="C27"/>
      <c r="D27"/>
    </row>
    <row r="28">
      <c r="A28" t="s" s="16">
        <v>134</v>
      </c>
      <c r="B28" t="str" s="13">
        <f>Procedure!D12</f>
        <v>Préparations préliminaires — Déconditionner la viande d'agneau suivant la procédure. Réserver au froid dans 1 bac GN 2/1 H 250 muni d'une grille égouttoir. Déconditionner la boîte de tomate concentrée. Débarrasser et réserver au froid, dans une calotte filmée. Déconditionner les légumes surgelés. Réserver séparément au froid dans des calottes. Laver et désinfecter les éléments du bouquet garni. Ficeler les éléments du bouquet garni. Dans un rondeau, réaliser 12 litres de fond brun clair, à partir de fond déshydraté, en se reportant aux recommandations du fabricant. Réserver au chaud en attente d'utilisation.</v>
      </c>
      <c r="C28"/>
      <c r="D28"/>
    </row>
    <row r="29">
      <c r="A29"/>
      <c r="B29" t="str">
        <f>Besoins!B23</f>
        <v>Épaule d'agneau désossée</v>
      </c>
      <c r="C29" s="11">
        <f>Besoins!E23</f>
        <v>16</v>
      </c>
      <c r="D29" t="str">
        <f>Besoins!F23</f>
        <v>kg</v>
      </c>
    </row>
    <row r="30">
      <c r="A30"/>
      <c r="B30" t="str">
        <f>Besoins!B21</f>
        <v>Oignons émincés surgelés</v>
      </c>
      <c r="C30" s="11">
        <f>Besoins!E21</f>
        <v>3</v>
      </c>
      <c r="D30" t="str">
        <f>Besoins!F21</f>
        <v>kg</v>
      </c>
    </row>
    <row r="31">
      <c r="A31"/>
      <c r="B31" t="s">
        <v>136</v>
      </c>
      <c r="C31" s="11">
        <f>'Besoins'!$B$2*0.051</f>
        <v>0.051</v>
      </c>
      <c r="D31" t="s">
        <v>41</v>
      </c>
    </row>
    <row r="32">
      <c r="A32"/>
      <c r="B32" t="s">
        <v>150</v>
      </c>
      <c r="C32" s="11">
        <f>'Besoins'!$B$2*12</f>
        <v>12</v>
      </c>
      <c r="D32" t="s">
        <v>34</v>
      </c>
    </row>
    <row r="33">
      <c r="A33"/>
      <c r="B33" t="s">
        <v>151</v>
      </c>
      <c r="C33" s="11">
        <f>'Besoins'!$B$2*1</f>
        <v>1</v>
      </c>
      <c r="D33" t="s">
        <v>24</v>
      </c>
    </row>
    <row r="34">
      <c r="A34" t="s" s="16">
        <v>138</v>
      </c>
      <c r="B34" t="str" s="13">
        <f>Procedure!D13</f>
        <v>Marquer la cuisson du navarin — Préchauffer le four sur la position chaleur sèche à +250°C. Répartir la viande dans 6 bacs GN 1/1 H 45 perforés. Étager les bacs sur l'échelle de four. Mettre un bac dans le bas de l'échelle pour récupérer les graisses de cuisson. Enfourner l'échelle. Saisir et faire colorer la viande sur toutes les faces. En cours de coloration, ajouter les oignons. Dans la sauteuse, déposer la viande et les oignons. Singer. Enrober la viande et les oignons avec la farine. Faire suer à couvert 2 à 3 minutes. Ajouter la tomate concentrée délayée dans un peu de fond brun clair, l'ail haché, le bouquet garni, les herbes de Provence et le fond brun clair. Saler et poivrer. Piquer la sonde de cuisson au cœur d'un morceau d'agneau. Porter à ébullition. Écumer la surface. Réduire la source de chaleur et à couvert, laisser mijoter à feu doux, durant 1h/1h30. Atteindre +95°C à cœur. Vérifier la cuisson. Respecter la procédure de fin de cuisson. Décanter les morceaux de viande dans 4 bacs GN 1/1 H 100. Réserver au chaud. Dépouiller la sauce. Réduire la sauce au volume de 12 litres et à la consistance désirée. Rectifier l'assaisonnement. Mixer la sauce pour la rendre homogène. Répartir la sauce sur les 4 bacs de viande. Agiter les bacs pour lier tous les éléments. Stocker en armoire chaude et maintenir à +63°C, en attente de consommation.</v>
      </c>
      <c r="C34"/>
      <c r="D34"/>
    </row>
    <row r="35">
      <c r="A35"/>
      <c r="B35" t="str">
        <f>Besoins!B16</f>
        <v>Huile de tournesol raffinée vrac</v>
      </c>
      <c r="C35" s="11">
        <f>Besoins!E16</f>
        <v>1</v>
      </c>
      <c r="D35" t="str">
        <f>Besoins!F16</f>
        <v>lt</v>
      </c>
    </row>
    <row r="36">
      <c r="A36"/>
      <c r="B36" t="s">
        <v>143</v>
      </c>
      <c r="C36" s="11">
        <f>'Besoins'!$B$2*0.2</f>
        <v>0.2</v>
      </c>
      <c r="D36" t="s">
        <v>41</v>
      </c>
    </row>
    <row r="37">
      <c r="A37"/>
      <c r="B37" t="str">
        <f>Besoins!B14</f>
        <v>Farine de blé T55</v>
      </c>
      <c r="C37" s="11">
        <f>Besoins!E14</f>
        <v>0.5</v>
      </c>
      <c r="D37" t="str">
        <f>Besoins!F14</f>
        <v>kg</v>
      </c>
    </row>
    <row r="38">
      <c r="A38"/>
      <c r="B38" t="s">
        <v>144</v>
      </c>
      <c r="C38" s="11">
        <f>'Besoins'!$B$2*0.06</f>
        <v>0.06</v>
      </c>
      <c r="D38" t="s">
        <v>41</v>
      </c>
    </row>
    <row r="39">
      <c r="A39"/>
      <c r="B39" t="str">
        <f>Besoins!B19</f>
        <v>Sel fin de cuisine</v>
      </c>
      <c r="C39" s="11">
        <f>Besoins!E19</f>
        <v>0.073</v>
      </c>
      <c r="D39" t="str">
        <f>Besoins!F19</f>
        <v>kg</v>
      </c>
    </row>
    <row r="40">
      <c r="A40"/>
      <c r="B40" t="str">
        <f>Besoins!B10</f>
        <v>Poivre noir moulu</v>
      </c>
      <c r="C40" s="11">
        <f>Besoins!E10</f>
        <v>0.007</v>
      </c>
      <c r="D40" t="str">
        <f>Besoins!F10</f>
        <v>kg</v>
      </c>
    </row>
    <row r="41">
      <c r="A41"/>
      <c r="B41"/>
      <c r="C41"/>
      <c r="D41"/>
    </row>
    <row r="42">
      <c r="A42" t="s" s="15">
        <v>152</v>
      </c>
      <c r="B42"/>
      <c r="C42"/>
      <c r="D42"/>
    </row>
    <row r="43">
      <c r="A43" t="s" s="16">
        <v>133</v>
      </c>
      <c r="B43" t="str" s="13">
        <f>"[DISSOUDRE] "&amp;Procedure!D14</f>
        <v>[DISSOUDRE] Délayer la poudre dans l'eau froide en fouettant, puis porter à ébullition en remuant régulièrement.</v>
      </c>
      <c r="C43"/>
      <c r="D43"/>
    </row>
    <row r="44">
      <c r="A44"/>
      <c r="B44" t="str">
        <f>Besoins!B7</f>
        <v>Eau (robinet - moy. France 2026)</v>
      </c>
      <c r="C44" s="11">
        <f>Besoins!E7</f>
        <v>11.7</v>
      </c>
      <c r="D44" t="str">
        <f>Besoins!F7</f>
        <v>lt</v>
      </c>
    </row>
    <row r="45">
      <c r="A45"/>
      <c r="B45" t="str">
        <f>Besoins!B15</f>
        <v>Fonds Brun Lié (Knorr Professional)</v>
      </c>
      <c r="C45" s="11">
        <f>Besoins!E15</f>
        <v>0.3</v>
      </c>
      <c r="D45" t="str">
        <f>Besoins!F15</f>
        <v>kg</v>
      </c>
    </row>
    <row r="46">
      <c r="A46"/>
      <c r="B46"/>
      <c r="C46"/>
      <c r="D46"/>
    </row>
    <row r="47">
      <c r="A47" t="s" s="15">
        <v>153</v>
      </c>
      <c r="B47"/>
      <c r="C47"/>
      <c r="D47"/>
    </row>
    <row r="48">
      <c r="A48"/>
      <c r="B48" t="inlineStr" s="17">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48"/>
      <c r="D48"/>
    </row>
    <row r="49">
      <c r="A49"/>
      <c r="B49"/>
      <c r="C49"/>
      <c r="D49"/>
    </row>
    <row r="50">
      <c r="A50" t="s" s="15">
        <v>154</v>
      </c>
      <c r="B50"/>
      <c r="C50"/>
      <c r="D50"/>
    </row>
    <row r="51">
      <c r="A51"/>
      <c r="B51"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51"/>
      <c r="D51"/>
    </row>
    <row r="52">
      <c r="A52"/>
      <c r="B52"/>
      <c r="C52"/>
      <c r="D52"/>
    </row>
    <row r="53">
      <c r="A53" t="s" s="18">
        <v>21</v>
      </c>
      <c r="B53"/>
      <c r="C53"/>
      <c r="D53"/>
    </row>
  </sheetData>
  <sheetProtection sheet="1" formatRows="0" formatColumns="0"/>
  <mergeCells count="23">
    <mergeCell ref="A1:D1"/>
    <mergeCell ref="A2:D2"/>
    <mergeCell ref="A4:D4"/>
    <mergeCell ref="B5:D5"/>
    <mergeCell ref="B6:D6"/>
    <mergeCell ref="B14:D14"/>
    <mergeCell ref="B16:D16"/>
    <mergeCell ref="B17:D17"/>
    <mergeCell ref="B21:D21"/>
    <mergeCell ref="B22:D22"/>
    <mergeCell ref="B23:D23"/>
    <mergeCell ref="B24:D24"/>
    <mergeCell ref="A26:D26"/>
    <mergeCell ref="B27:D27"/>
    <mergeCell ref="B28:D28"/>
    <mergeCell ref="B34:D34"/>
    <mergeCell ref="A42:D42"/>
    <mergeCell ref="B43:D43"/>
    <mergeCell ref="A47:D47"/>
    <mergeCell ref="B48:D48"/>
    <mergeCell ref="A50:D50"/>
    <mergeCell ref="B51:D51"/>
    <mergeCell ref="A53:D5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2026-09-27T15:55:28Z</dcterms:created>
  <dc:title>HARICOT DE MOUTON — BASE NAVARI</dc:title>
  <dc:subject/>
  <dc:creator>CUIS.web</dc:creator>
  <cp:lastModifiedBy/>
  <cp:keywords/>
  <dc:description>Export automatique — moteur récursif d'origine : Bernard Vandendaele</dc:description>
  <cp:category/>
  <dc:language>en-US</dc:language>
  <dcterms:modified xsi:type="dcterms:W3CDTF">2026-09-27T15:55:28Z</dcterms:modified>
  <cp:revision>1</cp:revision>
</cp:coreProperties>
</file>