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<sst xmlns="http://schemas.openxmlformats.org/spreadsheetml/2006/main" count="143" uniqueCount="143">
  <si>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</si>
  <si>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</si>
  <si>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HARICOT DE MOUTON — BASE ÉPAULE D'AGNEAU</t>
  </si>
  <si>
    <t>Code</t>
  </si>
  <si>
    <t>GRO_CDC_148A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</si>
  <si>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</si>
  <si>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</si>
  <si>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</si>
  <si>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</si>
  <si>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</si>
  <si>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</si>
  <si>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</si>
  <si>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</si>
  <si>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</si>
  <si>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</si>
  <si>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</si>
  <si>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</si>
  <si>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</si>
  <si>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</si>
  <si>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</si>
  <si>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</si>
  <si>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</si>
  <si>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</si>
  <si>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</si>
  <si>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</si>
  <si>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</si>
  <si>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</si>
  <si>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</si>
  <si>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</si>
  <si>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</si>
  <si>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</si>
  <si>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</si>
  <si>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</si>
  <si>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</si>
  <si>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</si>
  <si>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</si>
  <si>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</si>
  <si>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</si>
  <si>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</si>
  <si>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</si>
  <si>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</si>
  <si>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</si>
  <si>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</si>
  <si>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</si>
  <si>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</si>
  <si>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</si>
  <si>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</si>
  <si>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</si>
  <si>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</si>
  <si>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</si>
  <si>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</si>
  <si>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</si>
  <si>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</si>
  <si>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</si>
  <si>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</si>
  <si>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</si>
  <si>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</si>
  <si>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</si>
  <si>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</si>
  <si>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</si>
  <si>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</si>
  <si>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</si>
  <si>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</si>
  <si>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</si>
  <si>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</si>
  <si>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</si>
  <si>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</si>
  <si>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</si>
  <si>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</si>
  <si>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</si>
  <si>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</si>
  <si>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</si>
  <si>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</si>
  <si>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</si>
  <si>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</si>
  <si>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</si>
  <si>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</si>
  <si>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</si>
  <si>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</si>
  <si>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</si>
  <si>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</si>
  <si>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</si>
  <si>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</si>
  <si>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</si>
  <si>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</si>
  <si>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</si>
  <si>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 jaune France cat.I 60-80mm</t>
  </si>
  <si>
    <t xml:space="preserve">    ↳ Haricot coco sac 5kg</t>
  </si>
  <si>
    <t xml:space="preserve">    ↳ Tomates en dés surgelées IQF</t>
  </si>
  <si>
    <t xml:space="preserve">    ↳ Oignons émincés surgelés</t>
  </si>
  <si>
    <t xml:space="preserve">    ↳ Concentré de tomate — boîte 4/4 (collectivité)</t>
  </si>
  <si>
    <t>Préparations de base collectivité</t>
  </si>
  <si>
    <t xml:space="preserve">    ↳ Concentré de tomate — 1 boîte 4/4 (pièce)</t>
  </si>
  <si>
    <t xml:space="preserve">    ↳ CAROTTE France extra colis 12kg</t>
  </si>
  <si>
    <t xml:space="preserve">        ↳ Concentré de tomate double</t>
  </si>
  <si>
    <t xml:space="preserve">        ↳ Concentré de tomate — boîte 4/4 (collectivité)</t>
  </si>
  <si>
    <t xml:space="preserve">            ↳ Concentré de tomate double</t>
  </si>
  <si>
    <t xml:space="preserve">    ↳ Bouquet garni sachet dose</t>
  </si>
  <si>
    <t xml:space="preserve">    ↳ Ail haché IQF</t>
  </si>
  <si>
    <t xml:space="preserve">    ↳ Clous de girofle (par 20)</t>
  </si>
  <si>
    <t>Conversions diverses</t>
  </si>
  <si>
    <t xml:space="preserve">    ↳ Herbes de Provence</t>
  </si>
  <si>
    <t xml:space="preserve">    ↳ Farine de blé T55</t>
  </si>
  <si>
    <t xml:space="preserve">        ↳ Clous de girofle</t>
  </si>
  <si>
    <t xml:space="preserve">    ↳ Sel fin de cuisine</t>
  </si>
  <si>
    <t xml:space="preserve">    ↳ Fond brun de veau reconstitue (collectivite)</t>
  </si>
  <si>
    <t xml:space="preserve">    ↳ Poivre noir moulu</t>
  </si>
  <si>
    <t xml:space="preserve">        ↳ Eau (robinet - moy. France 2026)</t>
  </si>
  <si>
    <t xml:space="preserve">        ↳ Fonds Brun Lié (Knorr Professional)</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</si>
  <si>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</si>
  <si>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</si>
  <si>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</si>
  <si>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</si>
  <si>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</si>
  <si>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</si>
  <si>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</si>
  <si>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</si>
  <si>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</si>
  <si>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</si>
  <si>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</si>
  <si>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</si>
  <si>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</si>
  <si>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HARICOT DE MOUTON — BASE ÉPAULE D'AGNEAU</t>
  </si>
  <si>
    <t>HARICOT DE MOUTON — BASE ÉPAULE D'AGNEAU  GRO_CDC_148A</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</si>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</sst>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414.27208272727</v>
      </c>
    </row>
    <row r="12">
      <c r="A12" t="s" s="3">
        <v>16</v>
      </c>
      <c r="B12" s="4">
        <v>4.1427208272727</v>
      </c>
    </row>
    <row r="13">
      <c r="A13"/>
      <c r="B13"/>
    </row>
    <row r="14">
      <c r="A14" t="s" s="5">
        <v>17</v>
      </c>
      <c r="B14" t="s" s="5">
        <v>14</v>
      </c>
    </row>
    <row r="15">
      <c r="A15" t="s" s="5">
        <v>18</v>
      </c>
      <c r="B15" s="6">
        <v>414.27208272727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1.454545</v>
      </c>
      <c r="E8" s="11">
        <f>D8*$B$2</f>
        <v>1.454545</v>
      </c>
      <c r="F8" t="s">
        <v>24</v>
      </c>
      <c r="G8" s="4">
        <f>E8*12.6000039375</f>
        <v>18.327273</v>
      </c>
    </row>
    <row r="9">
      <c r="A9" t="s">
        <v>38</v>
      </c>
      <c r="B9" t="s">
        <v>39</v>
      </c>
      <c r="C9" t="s">
        <v>40</v>
      </c>
      <c r="D9" s="9">
        <v>0.0006</v>
      </c>
      <c r="E9" s="11">
        <f>D9*$B$2</f>
        <v>0.0006</v>
      </c>
      <c r="F9" t="s">
        <v>41</v>
      </c>
      <c r="G9" s="4">
        <f>E9*25</f>
        <v>0.015</v>
      </c>
    </row>
    <row r="10">
      <c r="A10" t="s">
        <v>42</v>
      </c>
      <c r="B10" t="s">
        <v>43</v>
      </c>
      <c r="C10" t="s">
        <v>40</v>
      </c>
      <c r="D10" s="9">
        <v>0.007</v>
      </c>
      <c r="E10" s="11">
        <f>D10*$B$2</f>
        <v>0.007</v>
      </c>
      <c r="F10" t="s">
        <v>41</v>
      </c>
      <c r="G10" s="4">
        <f>E10*12.5</f>
        <v>0.0875</v>
      </c>
    </row>
    <row r="11">
      <c r="A11" t="s">
        <v>44</v>
      </c>
      <c r="B11" t="s">
        <v>45</v>
      </c>
      <c r="C11" t="s">
        <v>46</v>
      </c>
      <c r="D11" s="9">
        <v>0.102</v>
      </c>
      <c r="E11" s="11">
        <f>D11*$B$2</f>
        <v>0.102</v>
      </c>
      <c r="F11" t="s">
        <v>41</v>
      </c>
      <c r="G11" s="4">
        <f>E11*14</f>
        <v>1.428</v>
      </c>
    </row>
    <row r="12">
      <c r="A12" t="s">
        <v>47</v>
      </c>
      <c r="B12" t="s">
        <v>48</v>
      </c>
      <c r="C12" t="s">
        <v>49</v>
      </c>
      <c r="D12" s="9">
        <v>0.015</v>
      </c>
      <c r="E12" s="11">
        <f>D12*$B$2</f>
        <v>0.015</v>
      </c>
      <c r="F12" t="s">
        <v>41</v>
      </c>
      <c r="G12" s="4">
        <f>E12*9.5</f>
        <v>0.1425</v>
      </c>
    </row>
    <row r="13">
      <c r="A13" t="s">
        <v>50</v>
      </c>
      <c r="B13" t="s">
        <v>51</v>
      </c>
      <c r="C13" t="s">
        <v>52</v>
      </c>
      <c r="D13" s="9">
        <v>2.333</v>
      </c>
      <c r="E13" s="11">
        <f>D13*$B$2</f>
        <v>2.333</v>
      </c>
      <c r="F13" t="s">
        <v>41</v>
      </c>
      <c r="G13" s="4">
        <f>E13*4.15</f>
        <v>9.68195</v>
      </c>
    </row>
    <row r="14">
      <c r="A14" t="s">
        <v>53</v>
      </c>
      <c r="B14" t="s">
        <v>54</v>
      </c>
      <c r="C14" t="s">
        <v>55</v>
      </c>
      <c r="D14" s="9">
        <v>0.5</v>
      </c>
      <c r="E14" s="11">
        <f>D14*$B$2</f>
        <v>0.5</v>
      </c>
      <c r="F14" t="s">
        <v>41</v>
      </c>
      <c r="G14" s="4">
        <f>E14*0.56</f>
        <v>0.28</v>
      </c>
    </row>
    <row r="15">
      <c r="A15" t="s">
        <v>56</v>
      </c>
      <c r="B15" t="s">
        <v>57</v>
      </c>
      <c r="C15" t="s">
        <v>58</v>
      </c>
      <c r="D15" s="9">
        <v>0.3</v>
      </c>
      <c r="E15" s="11">
        <f>D15*$B$2</f>
        <v>0.3</v>
      </c>
      <c r="F15" t="s">
        <v>41</v>
      </c>
      <c r="G15" s="4">
        <f>E15*19.69</f>
        <v>5.907</v>
      </c>
    </row>
    <row r="16">
      <c r="A16" t="s">
        <v>59</v>
      </c>
      <c r="B16" t="s">
        <v>60</v>
      </c>
      <c r="C16" t="s">
        <v>61</v>
      </c>
      <c r="D16" s="9">
        <v>1</v>
      </c>
      <c r="E16" s="11">
        <f>D16*$B$2</f>
        <v>1</v>
      </c>
      <c r="F16" t="s">
        <v>41</v>
      </c>
      <c r="G16" s="4">
        <f>E16*1.1</f>
        <v>1.1</v>
      </c>
    </row>
    <row r="17">
      <c r="A17" t="s">
        <v>62</v>
      </c>
      <c r="B17" t="s">
        <v>63</v>
      </c>
      <c r="C17" t="s">
        <v>61</v>
      </c>
      <c r="D17" s="9">
        <v>5</v>
      </c>
      <c r="E17" s="11">
        <f>D17*$B$2</f>
        <v>5</v>
      </c>
      <c r="F17" t="s">
        <v>41</v>
      </c>
      <c r="G17" s="4">
        <f>E17*0.4</f>
        <v>2</v>
      </c>
    </row>
    <row r="18">
      <c r="A18" t="s">
        <v>64</v>
      </c>
      <c r="B18" t="s">
        <v>65</v>
      </c>
      <c r="C18" t="s">
        <v>66</v>
      </c>
      <c r="D18" s="9">
        <v>0.073</v>
      </c>
      <c r="E18" s="11">
        <f>D18*$B$2</f>
        <v>0.073</v>
      </c>
      <c r="F18" t="s">
        <v>41</v>
      </c>
      <c r="G18" s="4">
        <f>E18*0.35</f>
        <v>0.02555</v>
      </c>
    </row>
    <row r="19">
      <c r="A19" t="s">
        <v>67</v>
      </c>
      <c r="B19" t="s">
        <v>68</v>
      </c>
      <c r="C19" t="s">
        <v>69</v>
      </c>
      <c r="D19" s="9">
        <v>0.45</v>
      </c>
      <c r="E19" s="11">
        <f>D19*$B$2</f>
        <v>0.45</v>
      </c>
      <c r="F19" t="s">
        <v>41</v>
      </c>
      <c r="G19" s="4">
        <f>E19*9.26</f>
        <v>4.167</v>
      </c>
    </row>
    <row r="20">
      <c r="A20" t="s">
        <v>70</v>
      </c>
      <c r="B20" t="s">
        <v>71</v>
      </c>
      <c r="C20" t="s">
        <v>69</v>
      </c>
      <c r="D20" s="9">
        <v>4</v>
      </c>
      <c r="E20" s="11">
        <f>D20*$B$2</f>
        <v>4</v>
      </c>
      <c r="F20" t="s">
        <v>41</v>
      </c>
      <c r="G20" s="4">
        <f>E20*3.89</f>
        <v>15.56</v>
      </c>
    </row>
    <row r="21">
      <c r="A21" t="s">
        <v>72</v>
      </c>
      <c r="B21" t="s">
        <v>73</v>
      </c>
      <c r="C21" t="s">
        <v>69</v>
      </c>
      <c r="D21" s="9">
        <v>5</v>
      </c>
      <c r="E21" s="11">
        <f>D21*$B$2</f>
        <v>5</v>
      </c>
      <c r="F21" t="s">
        <v>41</v>
      </c>
      <c r="G21" s="4">
        <f>E21*2.92</f>
        <v>14.6</v>
      </c>
    </row>
    <row r="22">
      <c r="A22" t="s">
        <v>74</v>
      </c>
      <c r="B22" t="s">
        <v>75</v>
      </c>
      <c r="C22" t="s">
        <v>76</v>
      </c>
      <c r="D22" s="9">
        <v>14</v>
      </c>
      <c r="E22" s="11">
        <f>D22*$B$2</f>
        <v>14</v>
      </c>
      <c r="F22" t="s">
        <v>41</v>
      </c>
      <c r="G22" s="4">
        <f>E22*24.35</f>
        <v>340.9</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14</v>
      </c>
      <c r="E3" t="s">
        <v>41</v>
      </c>
      <c r="F3" t="s">
        <v>76</v>
      </c>
    </row>
    <row r="4">
      <c r="A4">
        <v>1</v>
      </c>
      <c r="B4" t="s">
        <v>86</v>
      </c>
      <c r="C4" t="s">
        <v>85</v>
      </c>
      <c r="D4" s="11">
        <v>4</v>
      </c>
      <c r="E4" t="s">
        <v>41</v>
      </c>
      <c r="F4" t="s">
        <v>61</v>
      </c>
    </row>
    <row r="5">
      <c r="A5">
        <v>1</v>
      </c>
      <c r="B5" t="s">
        <v>87</v>
      </c>
      <c r="C5" t="s">
        <v>85</v>
      </c>
      <c r="D5" s="11">
        <v>2.333</v>
      </c>
      <c r="E5" t="s">
        <v>41</v>
      </c>
      <c r="F5" t="s">
        <v>52</v>
      </c>
    </row>
    <row r="6">
      <c r="A6">
        <v>1</v>
      </c>
      <c r="B6" t="s">
        <v>86</v>
      </c>
      <c r="C6" t="s">
        <v>85</v>
      </c>
      <c r="D6" s="11">
        <v>1</v>
      </c>
      <c r="E6" t="s">
        <v>41</v>
      </c>
      <c r="F6" t="s">
        <v>61</v>
      </c>
    </row>
    <row r="7">
      <c r="A7">
        <v>1</v>
      </c>
      <c r="B7" t="s">
        <v>88</v>
      </c>
      <c r="C7" t="s">
        <v>85</v>
      </c>
      <c r="D7" s="11">
        <v>5</v>
      </c>
      <c r="E7" t="s">
        <v>41</v>
      </c>
      <c r="F7" t="s">
        <v>69</v>
      </c>
    </row>
    <row r="8">
      <c r="A8">
        <v>1</v>
      </c>
      <c r="B8" t="s">
        <v>89</v>
      </c>
      <c r="C8" t="s">
        <v>85</v>
      </c>
      <c r="D8" s="11">
        <v>4</v>
      </c>
      <c r="E8" t="s">
        <v>41</v>
      </c>
      <c r="F8" t="s">
        <v>69</v>
      </c>
    </row>
    <row r="9">
      <c r="A9">
        <v>1</v>
      </c>
      <c r="B9" t="s">
        <v>90</v>
      </c>
      <c r="C9" t="s">
        <v>82</v>
      </c>
      <c r="D9" s="11">
        <v>0.4</v>
      </c>
      <c r="E9" t="s">
        <v>41</v>
      </c>
      <c r="F9" t="s">
        <v>91</v>
      </c>
    </row>
    <row r="10">
      <c r="A10">
        <v>1</v>
      </c>
      <c r="B10" t="s">
        <v>92</v>
      </c>
      <c r="C10" t="s">
        <v>82</v>
      </c>
      <c r="D10" s="11">
        <v>1</v>
      </c>
      <c r="E10" t="s">
        <v>24</v>
      </c>
      <c r="F10" t="s">
        <v>91</v>
      </c>
    </row>
    <row r="11">
      <c r="A11">
        <v>1</v>
      </c>
      <c r="B11" t="s">
        <v>93</v>
      </c>
      <c r="C11" t="s">
        <v>85</v>
      </c>
      <c r="D11" s="11">
        <v>1</v>
      </c>
      <c r="E11" t="s">
        <v>41</v>
      </c>
      <c r="F11" t="s">
        <v>61</v>
      </c>
    </row>
    <row r="12">
      <c r="A12">
        <v>2</v>
      </c>
      <c r="B12" t="s">
        <v>94</v>
      </c>
      <c r="C12" t="s">
        <v>85</v>
      </c>
      <c r="D12" s="11">
        <v>0.455</v>
      </c>
      <c r="E12" t="s">
        <v>24</v>
      </c>
      <c r="F12" t="s">
        <v>37</v>
      </c>
    </row>
    <row r="13">
      <c r="A13">
        <v>2</v>
      </c>
      <c r="B13" t="s">
        <v>95</v>
      </c>
      <c r="C13" t="s">
        <v>82</v>
      </c>
      <c r="D13" s="11">
        <v>0.88</v>
      </c>
      <c r="E13" t="s">
        <v>41</v>
      </c>
      <c r="F13" t="s">
        <v>91</v>
      </c>
    </row>
    <row r="14">
      <c r="A14">
        <v>3</v>
      </c>
      <c r="B14" t="s">
        <v>96</v>
      </c>
      <c r="C14" t="s">
        <v>85</v>
      </c>
      <c r="D14" s="11">
        <v>1</v>
      </c>
      <c r="E14" t="s">
        <v>24</v>
      </c>
      <c r="F14" t="s">
        <v>37</v>
      </c>
    </row>
    <row r="15">
      <c r="A15">
        <v>1</v>
      </c>
      <c r="B15" t="s">
        <v>97</v>
      </c>
      <c r="C15" t="s">
        <v>85</v>
      </c>
      <c r="D15" s="11">
        <v>0.051</v>
      </c>
      <c r="E15" t="s">
        <v>41</v>
      </c>
      <c r="F15" t="s">
        <v>46</v>
      </c>
    </row>
    <row r="16">
      <c r="A16">
        <v>1</v>
      </c>
      <c r="B16" t="s">
        <v>98</v>
      </c>
      <c r="C16" t="s">
        <v>85</v>
      </c>
      <c r="D16" s="11">
        <v>0.25</v>
      </c>
      <c r="E16" t="s">
        <v>41</v>
      </c>
      <c r="F16" t="s">
        <v>69</v>
      </c>
    </row>
    <row r="17">
      <c r="A17">
        <v>1</v>
      </c>
      <c r="B17" t="s">
        <v>98</v>
      </c>
      <c r="C17" t="s">
        <v>85</v>
      </c>
      <c r="D17" s="11">
        <v>0.2</v>
      </c>
      <c r="E17" t="s">
        <v>41</v>
      </c>
      <c r="F17" t="s">
        <v>69</v>
      </c>
    </row>
    <row r="18">
      <c r="A18">
        <v>1</v>
      </c>
      <c r="B18" t="s">
        <v>99</v>
      </c>
      <c r="C18" t="s">
        <v>82</v>
      </c>
      <c r="D18" s="11">
        <v>12</v>
      </c>
      <c r="E18" t="s">
        <v>24</v>
      </c>
      <c r="F18" t="s">
        <v>100</v>
      </c>
    </row>
    <row r="19">
      <c r="A19">
        <v>1</v>
      </c>
      <c r="B19" t="s">
        <v>101</v>
      </c>
      <c r="C19" t="s">
        <v>85</v>
      </c>
      <c r="D19" s="11">
        <v>0.015</v>
      </c>
      <c r="E19" t="s">
        <v>41</v>
      </c>
      <c r="F19" t="s">
        <v>49</v>
      </c>
    </row>
    <row r="20">
      <c r="A20">
        <v>1</v>
      </c>
      <c r="B20" t="s">
        <v>102</v>
      </c>
      <c r="C20" t="s">
        <v>85</v>
      </c>
      <c r="D20" s="11">
        <v>0.5</v>
      </c>
      <c r="E20" t="s">
        <v>41</v>
      </c>
      <c r="F20" t="s">
        <v>55</v>
      </c>
    </row>
    <row r="21">
      <c r="A21">
        <v>2</v>
      </c>
      <c r="B21" t="s">
        <v>103</v>
      </c>
      <c r="C21" t="s">
        <v>85</v>
      </c>
      <c r="D21" s="11">
        <v>0.001</v>
      </c>
      <c r="E21" t="s">
        <v>41</v>
      </c>
      <c r="F21" t="s">
        <v>40</v>
      </c>
    </row>
    <row r="22">
      <c r="A22">
        <v>1</v>
      </c>
      <c r="B22" t="s">
        <v>104</v>
      </c>
      <c r="C22" t="s">
        <v>85</v>
      </c>
      <c r="D22" s="11">
        <v>0.073</v>
      </c>
      <c r="E22" t="s">
        <v>41</v>
      </c>
      <c r="F22" t="s">
        <v>66</v>
      </c>
    </row>
    <row r="23">
      <c r="A23">
        <v>1</v>
      </c>
      <c r="B23" t="s">
        <v>97</v>
      </c>
      <c r="C23" t="s">
        <v>85</v>
      </c>
      <c r="D23" s="11">
        <v>0.051</v>
      </c>
      <c r="E23" t="s">
        <v>41</v>
      </c>
      <c r="F23" t="s">
        <v>46</v>
      </c>
    </row>
    <row r="24">
      <c r="A24">
        <v>1</v>
      </c>
      <c r="B24" t="s">
        <v>105</v>
      </c>
      <c r="C24" t="s">
        <v>82</v>
      </c>
      <c r="D24" s="11">
        <v>12</v>
      </c>
      <c r="E24" t="s">
        <v>34</v>
      </c>
      <c r="F24" t="s">
        <v>91</v>
      </c>
    </row>
    <row r="25">
      <c r="A25">
        <v>1</v>
      </c>
      <c r="B25" t="s">
        <v>106</v>
      </c>
      <c r="C25" t="s">
        <v>85</v>
      </c>
      <c r="D25" s="11">
        <v>0.007</v>
      </c>
      <c r="E25" t="s">
        <v>41</v>
      </c>
      <c r="F25" t="s">
        <v>40</v>
      </c>
    </row>
    <row r="26">
      <c r="A26">
        <v>2</v>
      </c>
      <c r="B26" t="s">
        <v>107</v>
      </c>
      <c r="C26" t="s">
        <v>85</v>
      </c>
      <c r="D26" s="11">
        <v>11.7</v>
      </c>
      <c r="E26" t="s">
        <v>34</v>
      </c>
      <c r="F26" t="s">
        <v>33</v>
      </c>
    </row>
    <row r="27">
      <c r="A27">
        <v>2</v>
      </c>
      <c r="B27" t="s">
        <v>108</v>
      </c>
      <c r="C27" t="s">
        <v>85</v>
      </c>
      <c r="D27" s="11">
        <v>0.3</v>
      </c>
      <c r="E27" t="s">
        <v>41</v>
      </c>
      <c r="F27"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(Fiche 128), avec l'épaule d'agneau et les éléments pour la cuisson du navarin de cette fiche.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115</v>
      </c>
      <c r="E8" t="s" s="13"/>
      <c r="F8"/>
    </row>
    <row r="9">
      <c r="A9" t="s">
        <v>2</v>
      </c>
      <c r="B9">
        <v>8</v>
      </c>
      <c r="C9"/>
      <c r="D9" t="s" s="13">
        <v>116</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117</v>
      </c>
      <c r="B11"/>
      <c r="C11"/>
      <c r="D11"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118</v>
      </c>
      <c r="B12"/>
      <c r="C12"/>
      <c r="D12"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119</v>
      </c>
      <c r="B13">
        <v>1</v>
      </c>
      <c r="C13" t="s">
        <v>120</v>
      </c>
      <c r="D13" t="s" s="13">
        <v>121</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122</v>
      </c>
      <c r="B1"/>
      <c r="C1"/>
      <c r="D1"/>
    </row>
    <row r="2">
      <c r="A2" t="str" s="14">
        <f>"GRO_CDC_148A · GRO.COMPLETS · référence : "&amp;Besoins!B3&amp;" "&amp;Besoins!C3&amp;" · multiplicateur réglable sur la feuille ""Besoins"""</f>
        <v>GRO_CDC_148A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11">
        <f>Besoins!E13</f>
        <v>2.333</v>
      </c>
      <c r="D7" t="str">
        <f>Besoins!F13</f>
        <v>kg</v>
      </c>
    </row>
    <row r="8">
      <c r="A8"/>
      <c r="B8" t="s">
        <v>126</v>
      </c>
      <c r="C8" s="11">
        <f>'Besoins'!$B$2*1</f>
        <v>1</v>
      </c>
      <c r="D8" t="s">
        <v>41</v>
      </c>
    </row>
    <row r="9">
      <c r="A9"/>
      <c r="B9" t="str">
        <f>Besoins!B16</f>
        <v>CAROTTE France extra colis 12kg</v>
      </c>
      <c r="C9" s="11">
        <f>Besoins!E16</f>
        <v>1</v>
      </c>
      <c r="D9" t="str">
        <f>Besoins!F16</f>
        <v>kg</v>
      </c>
    </row>
    <row r="10">
      <c r="A10"/>
      <c r="B10" t="s">
        <v>127</v>
      </c>
      <c r="C10" s="11">
        <f>'Besoins'!$B$2*0.051</f>
        <v>0.051</v>
      </c>
      <c r="D10" t="s">
        <v>41</v>
      </c>
    </row>
    <row r="11">
      <c r="A11"/>
      <c r="B11" t="s">
        <v>128</v>
      </c>
      <c r="C11" s="11">
        <f>'Besoins'!$B$2*12</f>
        <v>12</v>
      </c>
      <c r="D11" t="s">
        <v>24</v>
      </c>
    </row>
    <row r="12">
      <c r="A12"/>
      <c r="B12" t="s">
        <v>126</v>
      </c>
      <c r="C12" s="11">
        <f>'Besoins'!$B$2*4</f>
        <v>4</v>
      </c>
      <c r="D12" t="s">
        <v>41</v>
      </c>
    </row>
    <row r="13">
      <c r="A13"/>
      <c r="B13" t="str">
        <f>Besoins!B21</f>
        <v>Tomates en dés surgelées IQF</v>
      </c>
      <c r="C13" s="11">
        <f>Besoins!E21</f>
        <v>5</v>
      </c>
      <c r="D13" t="str">
        <f>Besoins!F21</f>
        <v>kg</v>
      </c>
    </row>
    <row r="14">
      <c r="A14" t="s" s="16">
        <v>129</v>
      </c>
      <c r="B14" t="str" s="13">
        <f>Procedure!D4</f>
        <v>Marquer la cuisson du navarin — Marquer la cuisson du navarin en se référant à la fiche technique de fabrication au chapitre des viandes (Fiche 128), avec l'épaule d'agneau et les éléments pour la cuisson du navarin de cette fiche.</v>
      </c>
      <c r="C14"/>
      <c r="D14"/>
    </row>
    <row r="15">
      <c r="A15"/>
      <c r="B15" t="str">
        <f>Besoins!B22</f>
        <v>Épaule d'agneau désossée</v>
      </c>
      <c r="C15" s="11">
        <f>Besoins!E22</f>
        <v>14</v>
      </c>
      <c r="D15" t="str">
        <f>Besoins!F22</f>
        <v>kg</v>
      </c>
    </row>
    <row r="16">
      <c r="A16"/>
      <c r="B16" t="str">
        <f>Besoins!B20</f>
        <v>Oignons émincés surgelés</v>
      </c>
      <c r="C16" s="11">
        <f>Besoins!E20</f>
        <v>4</v>
      </c>
      <c r="D16" t="str">
        <f>Besoins!F20</f>
        <v>kg</v>
      </c>
    </row>
    <row r="17">
      <c r="A17"/>
      <c r="B17" t="s">
        <v>130</v>
      </c>
      <c r="C17" s="11">
        <f>'Besoins'!$B$2*1</f>
        <v>1</v>
      </c>
      <c r="D17" t="s">
        <v>24</v>
      </c>
    </row>
    <row r="18">
      <c r="A18"/>
      <c r="B18" t="s">
        <v>131</v>
      </c>
      <c r="C18" s="11">
        <f>'Besoins'!$B$2*0.2</f>
        <v>0.2</v>
      </c>
      <c r="D18" t="s">
        <v>41</v>
      </c>
    </row>
    <row r="19">
      <c r="A19"/>
      <c r="B19" t="str">
        <f>Besoins!B14</f>
        <v>Farine de blé T55</v>
      </c>
      <c r="C19" s="11">
        <f>Besoins!E14</f>
        <v>0.5</v>
      </c>
      <c r="D19" t="str">
        <f>Besoins!F14</f>
        <v>kg</v>
      </c>
    </row>
    <row r="20">
      <c r="A20"/>
      <c r="B20" t="s">
        <v>127</v>
      </c>
      <c r="C20" s="11">
        <f>'Besoins'!$B$2*0.051</f>
        <v>0.051</v>
      </c>
      <c r="D20" t="s">
        <v>41</v>
      </c>
    </row>
    <row r="21">
      <c r="A21"/>
      <c r="B21" t="s">
        <v>132</v>
      </c>
      <c r="C21" s="11">
        <f>'Besoins'!$B$2*12</f>
        <v>12</v>
      </c>
      <c r="D21" t="s">
        <v>34</v>
      </c>
    </row>
    <row r="22">
      <c r="A22" t="s" s="16">
        <v>133</v>
      </c>
      <c r="B22"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2"/>
      <c r="D22"/>
    </row>
    <row r="23">
      <c r="A23" t="s" s="16">
        <v>134</v>
      </c>
      <c r="B23"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3"/>
      <c r="D23"/>
    </row>
    <row r="24">
      <c r="A24"/>
      <c r="B24" t="s">
        <v>135</v>
      </c>
      <c r="C24" s="11">
        <f>'Besoins'!$B$2*0.4</f>
        <v>0.4</v>
      </c>
      <c r="D24" t="s">
        <v>41</v>
      </c>
    </row>
    <row r="25">
      <c r="A25"/>
      <c r="B25" t="s">
        <v>131</v>
      </c>
      <c r="C25" s="11">
        <f>'Besoins'!$B$2*0.25</f>
        <v>0.25</v>
      </c>
      <c r="D25" t="s">
        <v>41</v>
      </c>
    </row>
    <row r="26">
      <c r="A26"/>
      <c r="B26" t="str">
        <f>Besoins!B12</f>
        <v>Herbes de Provence</v>
      </c>
      <c r="C26" s="11">
        <f>Besoins!E12</f>
        <v>0.015</v>
      </c>
      <c r="D26" t="str">
        <f>Besoins!F12</f>
        <v>kg</v>
      </c>
    </row>
    <row r="27">
      <c r="A27"/>
      <c r="B27" t="str">
        <f>Besoins!B18</f>
        <v>Sel fin de cuisine</v>
      </c>
      <c r="C27" s="11">
        <f>Besoins!E18</f>
        <v>0.073</v>
      </c>
      <c r="D27" t="str">
        <f>Besoins!F18</f>
        <v>kg</v>
      </c>
    </row>
    <row r="28">
      <c r="A28"/>
      <c r="B28" t="str">
        <f>Besoins!B10</f>
        <v>Poivre noir moulu</v>
      </c>
      <c r="C28" s="11">
        <f>Besoins!E10</f>
        <v>0.007</v>
      </c>
      <c r="D28" t="str">
        <f>Besoins!F10</f>
        <v>kg</v>
      </c>
    </row>
    <row r="29">
      <c r="A29" t="s" s="16">
        <v>136</v>
      </c>
      <c r="B29"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9"/>
      <c r="D29"/>
    </row>
    <row r="30">
      <c r="A30" t="s" s="16">
        <v>137</v>
      </c>
      <c r="B30" t="str" s="13">
        <f>Procedure!D8</f>
        <v>Terminer la préparation — Respecter la procédure de fin de cuisson. Stocker en armoire chaude et maintenir à + 63 °C à cœur, en attente de consommation.</v>
      </c>
      <c r="C30"/>
      <c r="D30"/>
    </row>
    <row r="31">
      <c r="A31" t="s" s="16">
        <v>138</v>
      </c>
      <c r="B31" t="str" s="13">
        <f>Procedure!D9</f>
        <v>Servir — Servir le haricot de mouton en prenant soin de mettre en évidence la viande du navarin.</v>
      </c>
      <c r="C31"/>
      <c r="D31"/>
    </row>
    <row r="32">
      <c r="A32" t="s" s="16">
        <v>139</v>
      </c>
      <c r="B32" t="str" s="13">
        <f>Procedure!D10</f>
        <v>Historique — Le halicot de mouton, dont on a fait à tort le haricot de mouton, était un ragoût de mouton aux fèves. Dans le cassoulet de Toulouse, on peut y ajouter du confit de canard ou d'oie.</v>
      </c>
      <c r="C32"/>
      <c r="D32"/>
    </row>
    <row r="33">
      <c r="A33"/>
      <c r="B33"/>
      <c r="C33"/>
      <c r="D33"/>
    </row>
    <row r="34">
      <c r="A34" t="s" s="15">
        <v>140</v>
      </c>
      <c r="B34"/>
      <c r="C34"/>
      <c r="D34"/>
    </row>
    <row r="35">
      <c r="A35"/>
      <c r="B35"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5"/>
      <c r="D35"/>
    </row>
    <row r="36">
      <c r="A36"/>
      <c r="B36"/>
      <c r="C36"/>
      <c r="D36"/>
    </row>
    <row r="37">
      <c r="A37" t="s" s="15">
        <v>141</v>
      </c>
      <c r="B37"/>
      <c r="C37"/>
      <c r="D37"/>
    </row>
    <row r="38">
      <c r="A38"/>
      <c r="B3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5">
        <v>142</v>
      </c>
      <c r="B40"/>
      <c r="C40"/>
      <c r="D40"/>
    </row>
    <row r="41">
      <c r="A41" t="s" s="16">
        <v>124</v>
      </c>
      <c r="B41" t="str" s="13">
        <f>"[DISSOUDRE] "&amp;Procedure!D13</f>
        <v>[DISSOUDRE] Délayer la poudre dans l'eau froide en fouettant, puis porter à ébullition en remuant régulièrement.</v>
      </c>
      <c r="C41"/>
      <c r="D41"/>
    </row>
    <row r="42">
      <c r="A42"/>
      <c r="B42" t="str">
        <f>Besoins!B7</f>
        <v>Eau (robinet - moy. France 2026)</v>
      </c>
      <c r="C42" s="11">
        <f>Besoins!E7</f>
        <v>11.7</v>
      </c>
      <c r="D42" t="str">
        <f>Besoins!F7</f>
        <v>lt</v>
      </c>
    </row>
    <row r="43">
      <c r="A43"/>
      <c r="B43" t="str">
        <f>Besoins!B15</f>
        <v>Fonds Brun Lié (Knorr Professional)</v>
      </c>
      <c r="C43" s="11">
        <f>Besoins!E15</f>
        <v>0.3</v>
      </c>
      <c r="D43" t="str">
        <f>Besoins!F15</f>
        <v>kg</v>
      </c>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14:D14"/>
    <mergeCell ref="B22:D22"/>
    <mergeCell ref="B23:D23"/>
    <mergeCell ref="B29:D29"/>
    <mergeCell ref="B30:D30"/>
    <mergeCell ref="B31:D31"/>
    <mergeCell ref="B32:D32"/>
    <mergeCell ref="A34:D34"/>
    <mergeCell ref="B35:D35"/>
    <mergeCell ref="A37:D37"/>
    <mergeCell ref="B38:D38"/>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2026-09-27T16:50:02Z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2026-09-27T16:50:02Z</dcterms:modified>
  <cp:revision>1</cp:revision>
</cp:coreProperties>
</file>