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<sst xmlns="http://schemas.openxmlformats.org/spreadsheetml/2006/main" count="186" uniqueCount="186">
  <si>
    <t>Fiche technique</t>
  </si>
  <si>
    <t>Nom</t>
  </si>
  <si>
    <t>SAUCE BOLOGNAISE — BASE LASAGNES</t>
  </si>
  <si>
    <t>Code</t>
  </si>
  <si>
    <t>GRO-BOLO-A</t>
  </si>
  <si>
    <t>Classe</t>
  </si>
  <si>
    <t>Sauces collectivité (GRO.SAUCES)</t>
  </si>
  <si>
    <t>Statut</t>
  </si>
  <si>
    <t>publie</t>
  </si>
  <si>
    <t>Verrouillée</t>
  </si>
  <si>
    <t>Non</t>
  </si>
  <si>
    <t>Source bibliographique</t>
  </si>
  <si>
    <t>Provenance</t>
  </si>
  <si>
    <t>Quantité de référence</t>
  </si>
  <si>
    <t>25 lt</t>
  </si>
  <si>
    <t>Coût de revient (qt de référence)</t>
  </si>
  <si>
    <t>Coût unitaire</t>
  </si>
  <si>
    <t>Quantité demandée pour cet export</t>
  </si>
  <si>
    <t>Coût de revient total pour cette quantité</t>
  </si>
  <si>
    <t>Export généré le</t>
  </si>
  <si>
    <t>24/09/2026 01:45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</si>
  <si>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</si>
  <si>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</si>
  <si>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</si>
  <si>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</si>
  <si>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</si>
  <si>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</si>
  <si>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</si>
  <si>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</si>
  <si>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</si>
  <si>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</si>
  <si>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</si>
  <si>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</si>
  <si>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</si>
  <si>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</si>
  <si>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</si>
  <si>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</si>
  <si>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</si>
  <si>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</si>
  <si>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</si>
  <si>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</si>
  <si>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</si>
  <si>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</si>
  <si>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</si>
  <si>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</si>
  <si>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</si>
  <si>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</si>
  <si>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</si>
  <si>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</si>
  <si>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</si>
  <si>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</si>
  <si>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</si>
  <si>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</si>
  <si>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</si>
  <si>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</si>
  <si>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</si>
  <si>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</si>
  <si>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</si>
  <si>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</si>
  <si>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</si>
  <si>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</si>
  <si>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</si>
  <si>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</si>
  <si>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</si>
  <si>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</si>
  <si>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</si>
  <si>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</si>
  <si>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</si>
  <si>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</si>
  <si>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</si>
  <si>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</si>
  <si>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</si>
  <si>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</si>
  <si>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</si>
  <si>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</si>
  <si>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</si>
  <si>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</si>
  <si>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</si>
  <si>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</si>
  <si>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</si>
  <si>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</si>
  <si>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</si>
  <si>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</si>
  <si>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</si>
  <si>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</si>
  <si>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</si>
  <si>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</si>
  <si>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</si>
  <si>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</si>
  <si>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</si>
  <si>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</si>
  <si>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</si>
  <si>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</si>
  <si>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</si>
  <si>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</si>
  <si>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</si>
  <si>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</si>
  <si>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</si>
  <si>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</si>
  <si>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</si>
  <si>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25 lt)</t>
  </si>
  <si>
    <t>recette</t>
  </si>
  <si>
    <t>Sauces collectivité</t>
  </si>
  <si>
    <t xml:space="preserve">    ↳ Viande hachée 20% MG IQF UE</t>
  </si>
  <si>
    <t>matiere</t>
  </si>
  <si>
    <t xml:space="preserve">    ↳ OIGNON jaune France cat.I 60-80mm</t>
  </si>
  <si>
    <t xml:space="preserve">    ↳ Fond brun de veau reconstitue (collectivite)</t>
  </si>
  <si>
    <t>Préparations de base collectivité</t>
  </si>
  <si>
    <t xml:space="preserve">        ↳ EAU</t>
  </si>
  <si>
    <t xml:space="preserve">        ↳ Fonds Brun Lié (Knorr Professional)</t>
  </si>
  <si>
    <t xml:space="preserve">    ↳ HUILE OLIVE (L)</t>
  </si>
  <si>
    <t>Conversions diverses</t>
  </si>
  <si>
    <t xml:space="preserve">        ↳ Huile olive vierge extra bidon 5L</t>
  </si>
  <si>
    <t xml:space="preserve">    ↳ SAUCE TOMATE</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</si>
  <si>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</si>
  <si>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</si>
  <si>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</si>
  <si>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</si>
  <si>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</si>
  <si>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</si>
  <si>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</si>
  <si>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</si>
  <si>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</si>
  <si>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</si>
  <si>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</si>
  <si>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</si>
  <si>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</si>
  <si>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</si>
  <si>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</si>
  <si>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</si>
  <si>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</si>
  <si>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</si>
  <si>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</si>
  <si>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</si>
  <si>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</si>
  <si>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</si>
  <si>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</si>
  <si>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VIN BLANC CUISSON (L)</t>
  </si>
  <si>
    <t xml:space="preserve">        ↳ Vin blanc bib 10L UE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</si>
  <si>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</si>
  <si>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</si>
  <si>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</si>
  <si>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</si>
  <si>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</si>
  <si>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</si>
  <si>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</si>
  <si>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</si>
  <si>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</si>
  <si>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</si>
  <si>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</si>
  <si>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</si>
  <si>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</si>
  <si>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</si>
  <si>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</si>
  <si>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</si>
  <si>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</si>
  <si>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</si>
  <si>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</si>
  <si>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</si>
  <si>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</si>
  <si>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</si>
  <si>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</si>
  <si>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</si>
  <si>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</si>
  <si>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</si>
  <si>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</si>
  <si>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</si>
  <si>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</si>
  <si>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</si>
  <si>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BOLOGNAISE — BASE LASAGNES</t>
  </si>
  <si>
    <t>SAUCE BOLOGNAISE — BASE LASAGNES  GRO-BOLO-A</t>
  </si>
  <si>
    <t>1.</t>
  </si>
  <si>
    <t>2.</t>
  </si>
  <si>
    <t>3.</t>
  </si>
  <si>
    <t>4.</t>
  </si>
  <si>
    <t>5.</t>
  </si>
  <si>
    <t>↳ Fond brun de veau reconstitue (collectivite)  GRO-FOND-VEAU</t>
  </si>
  <si>
    <t xml:space="preserve">    EAU</t>
  </si>
  <si>
    <t>↳ SAUCE TOMATE  GRO_CDC_204</t>
  </si>
  <si>
    <t xml:space="preserve">    Fond Blanc de Veau</t>
  </si>
  <si>
    <t xml:space="preserve">    Concentré de tomate — boîte 5/1 (collectivité)</t>
  </si>
  <si>
    <t xml:space="preserve">    Sel fin de cuisine</t>
  </si>
  <si>
    <t xml:space="preserve">    Poivre noir moulu</t>
  </si>
  <si>
    <t>↳ Concentré de tomate — boîte 5/1 (collectivité)  GRO-CONC-TOM-51</t>
  </si>
  <si>
    <t>↳ Fond Blanc de Veau  00002625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</si>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</sst>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389.75641558824</v>
      </c>
    </row>
    <row r="12">
      <c r="A12" t="s" s="3">
        <v>16</v>
      </c>
      <c r="B12" s="4">
        <v>15.590256623529</v>
      </c>
    </row>
    <row r="13">
      <c r="A13"/>
      <c r="B13"/>
    </row>
    <row r="14">
      <c r="A14" t="s" s="5">
        <v>17</v>
      </c>
      <c r="B14" t="s" s="5">
        <v>14</v>
      </c>
    </row>
    <row r="15">
      <c r="A15" t="s" s="5">
        <v>18</v>
      </c>
      <c r="B15" s="6">
        <v>389.75641558824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25</v>
      </c>
      <c r="C3" t="s" s="10">
        <v>24</v>
      </c>
      <c r="D3"/>
      <c r="E3"/>
      <c r="F3"/>
    </row>
    <row r="4">
      <c r="A4" t="s">
        <v>25</v>
      </c>
      <c r="B4" s="11">
        <f>$B$2*B3</f>
        <v>25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1.427451</v>
      </c>
      <c r="E7" s="11">
        <f>D7*$B$2</f>
        <v>1.427451</v>
      </c>
      <c r="F7" t="s">
        <v>34</v>
      </c>
      <c r="G7" s="4">
        <f>E7*12.5999998269</f>
        <v>17.985882</v>
      </c>
    </row>
    <row r="8">
      <c r="A8" t="s" s="12">
        <v>35</v>
      </c>
      <c r="B8" t="s">
        <v>36</v>
      </c>
      <c r="C8" t="s">
        <v>37</v>
      </c>
      <c r="D8" s="9">
        <v>12.807353</v>
      </c>
      <c r="E8" s="11">
        <f>D8*$B$2</f>
        <v>12.807353</v>
      </c>
      <c r="F8" t="s">
        <v>24</v>
      </c>
      <c r="G8" s="4">
        <f>E8*0.003</f>
        <v>0.038422</v>
      </c>
    </row>
    <row r="9">
      <c r="A9" t="s">
        <v>38</v>
      </c>
      <c r="B9" t="s">
        <v>39</v>
      </c>
      <c r="C9" t="s">
        <v>40</v>
      </c>
      <c r="D9" s="9">
        <v>0.024788</v>
      </c>
      <c r="E9" s="11">
        <f>D9*$B$2</f>
        <v>0.024788</v>
      </c>
      <c r="F9" t="s">
        <v>41</v>
      </c>
      <c r="G9" s="4">
        <f>E9*12.5001186532</f>
        <v>0.309853</v>
      </c>
    </row>
    <row r="10">
      <c r="A10" t="s">
        <v>42</v>
      </c>
      <c r="B10" t="s">
        <v>43</v>
      </c>
      <c r="C10" t="s">
        <v>44</v>
      </c>
      <c r="D10" s="9">
        <v>0.001318</v>
      </c>
      <c r="E10" s="11">
        <f>D10*$B$2</f>
        <v>0.001318</v>
      </c>
      <c r="F10" t="s">
        <v>41</v>
      </c>
      <c r="G10" s="4">
        <f>E10*13.9962510042</f>
        <v>0.018447</v>
      </c>
    </row>
    <row r="11">
      <c r="A11" t="s">
        <v>45</v>
      </c>
      <c r="B11" t="s">
        <v>46</v>
      </c>
      <c r="C11" t="s">
        <v>47</v>
      </c>
      <c r="D11" s="9">
        <v>0.024706</v>
      </c>
      <c r="E11" s="11">
        <f>D11*$B$2</f>
        <v>0.024706</v>
      </c>
      <c r="F11" t="s">
        <v>41</v>
      </c>
      <c r="G11" s="4">
        <f>E11*9.4999547621</f>
        <v>0.234706</v>
      </c>
    </row>
    <row r="12">
      <c r="A12" t="s">
        <v>48</v>
      </c>
      <c r="B12" t="s">
        <v>49</v>
      </c>
      <c r="C12" t="s">
        <v>50</v>
      </c>
      <c r="D12" s="9">
        <v>0.1</v>
      </c>
      <c r="E12" s="11">
        <f>D12*$B$2</f>
        <v>0.1</v>
      </c>
      <c r="F12" t="s">
        <v>51</v>
      </c>
      <c r="G12" s="4">
        <f>E12*65.22</f>
        <v>6.522</v>
      </c>
    </row>
    <row r="13">
      <c r="A13" t="s">
        <v>52</v>
      </c>
      <c r="B13" t="s">
        <v>53</v>
      </c>
      <c r="C13" t="s">
        <v>54</v>
      </c>
      <c r="D13" s="9">
        <v>0.15</v>
      </c>
      <c r="E13" s="11">
        <f>D13*$B$2</f>
        <v>0.15</v>
      </c>
      <c r="F13" t="s">
        <v>51</v>
      </c>
      <c r="G13" s="4">
        <f>E13*24.02</f>
        <v>3.603</v>
      </c>
    </row>
    <row r="14">
      <c r="A14" t="s">
        <v>55</v>
      </c>
      <c r="B14" t="s">
        <v>56</v>
      </c>
      <c r="C14" t="s">
        <v>57</v>
      </c>
      <c r="D14" s="9">
        <v>0.329412</v>
      </c>
      <c r="E14" s="11">
        <f>D14*$B$2</f>
        <v>0.329412</v>
      </c>
      <c r="F14" t="s">
        <v>41</v>
      </c>
      <c r="G14" s="4">
        <f>E14*0.5599996</f>
        <v>0.184471</v>
      </c>
    </row>
    <row r="15">
      <c r="A15" t="s">
        <v>58</v>
      </c>
      <c r="B15" t="s">
        <v>59</v>
      </c>
      <c r="C15" t="s">
        <v>60</v>
      </c>
      <c r="D15" s="9">
        <v>0.075</v>
      </c>
      <c r="E15" s="11">
        <f>D15*$B$2</f>
        <v>0.075</v>
      </c>
      <c r="F15" t="s">
        <v>41</v>
      </c>
      <c r="G15" s="4">
        <f>E15*0</f>
        <v>0</v>
      </c>
    </row>
    <row r="16">
      <c r="A16" t="s">
        <v>61</v>
      </c>
      <c r="B16" t="s">
        <v>62</v>
      </c>
      <c r="C16" t="s">
        <v>63</v>
      </c>
      <c r="D16" s="9">
        <v>0.823529</v>
      </c>
      <c r="E16" s="11">
        <f>D16*$B$2</f>
        <v>0.823529</v>
      </c>
      <c r="F16" t="s">
        <v>41</v>
      </c>
      <c r="G16" s="4">
        <f>E16*3.6000018</f>
        <v>2.964706</v>
      </c>
    </row>
    <row r="17">
      <c r="A17" t="s">
        <v>64</v>
      </c>
      <c r="B17" t="s">
        <v>65</v>
      </c>
      <c r="C17" t="s">
        <v>66</v>
      </c>
      <c r="D17" s="9">
        <v>0.131765</v>
      </c>
      <c r="E17" s="11">
        <f>D17*$B$2</f>
        <v>0.131765</v>
      </c>
      <c r="F17" t="s">
        <v>67</v>
      </c>
      <c r="G17" s="4">
        <f>E17*1.7999959822</f>
        <v>0.237176</v>
      </c>
    </row>
    <row r="18">
      <c r="A18" t="s">
        <v>68</v>
      </c>
      <c r="B18" t="s">
        <v>69</v>
      </c>
      <c r="C18" t="s">
        <v>66</v>
      </c>
      <c r="D18" s="9">
        <v>0.105412</v>
      </c>
      <c r="E18" s="11">
        <f>D18*$B$2</f>
        <v>0.105412</v>
      </c>
      <c r="F18" t="s">
        <v>41</v>
      </c>
      <c r="G18" s="4">
        <f>E18*1.7999959822</f>
        <v>0.189741</v>
      </c>
    </row>
    <row r="19">
      <c r="A19" t="s">
        <v>70</v>
      </c>
      <c r="B19" t="s">
        <v>71</v>
      </c>
      <c r="C19" t="s">
        <v>66</v>
      </c>
      <c r="D19" s="9">
        <v>1.131765</v>
      </c>
      <c r="E19" s="11">
        <f>D19*$B$2</f>
        <v>1.131765</v>
      </c>
      <c r="F19" t="s">
        <v>41</v>
      </c>
      <c r="G19" s="4">
        <f>E19*0.399999896</f>
        <v>0.452706</v>
      </c>
    </row>
    <row r="20">
      <c r="A20" t="s">
        <v>72</v>
      </c>
      <c r="B20" t="s">
        <v>73</v>
      </c>
      <c r="C20" t="s">
        <v>66</v>
      </c>
      <c r="D20" s="9">
        <v>0.263529</v>
      </c>
      <c r="E20" s="11">
        <f>D20*$B$2</f>
        <v>0.263529</v>
      </c>
      <c r="F20" t="s">
        <v>41</v>
      </c>
      <c r="G20" s="4">
        <f>E20*0.9000014063</f>
        <v>0.237176</v>
      </c>
    </row>
    <row r="21">
      <c r="A21" t="s">
        <v>74</v>
      </c>
      <c r="B21" t="s">
        <v>75</v>
      </c>
      <c r="C21" t="s">
        <v>76</v>
      </c>
      <c r="D21" s="9">
        <v>0.329412</v>
      </c>
      <c r="E21" s="11">
        <f>D21*$B$2</f>
        <v>0.329412</v>
      </c>
      <c r="F21" t="s">
        <v>41</v>
      </c>
      <c r="G21" s="4">
        <f>E21*8.1099942071</f>
        <v>2.671529</v>
      </c>
    </row>
    <row r="22">
      <c r="A22" t="s">
        <v>77</v>
      </c>
      <c r="B22" t="s">
        <v>78</v>
      </c>
      <c r="C22" t="s">
        <v>79</v>
      </c>
      <c r="D22" s="9">
        <v>0.123729</v>
      </c>
      <c r="E22" s="11">
        <f>D22*$B$2</f>
        <v>0.123729</v>
      </c>
      <c r="F22" t="s">
        <v>41</v>
      </c>
      <c r="G22" s="4">
        <f>E22*0.3500011648</f>
        <v>0.043305</v>
      </c>
    </row>
    <row r="23">
      <c r="A23" t="s">
        <v>80</v>
      </c>
      <c r="B23" t="s">
        <v>81</v>
      </c>
      <c r="C23" t="s">
        <v>82</v>
      </c>
      <c r="D23" s="9">
        <v>0.164706</v>
      </c>
      <c r="E23" s="11">
        <f>D23*$B$2</f>
        <v>0.164706</v>
      </c>
      <c r="F23" t="s">
        <v>41</v>
      </c>
      <c r="G23" s="4">
        <f>E23*0.8199994143</f>
        <v>0.135059</v>
      </c>
    </row>
    <row r="24">
      <c r="A24" t="s">
        <v>83</v>
      </c>
      <c r="B24" t="s">
        <v>84</v>
      </c>
      <c r="C24" t="s">
        <v>85</v>
      </c>
      <c r="D24" s="9">
        <v>2.470588</v>
      </c>
      <c r="E24" s="11">
        <f>D24*$B$2</f>
        <v>2.470588</v>
      </c>
      <c r="F24" t="s">
        <v>41</v>
      </c>
      <c r="G24" s="4">
        <f>E24*3.8900003705</f>
        <v>9.610588</v>
      </c>
    </row>
    <row r="25">
      <c r="A25" t="s">
        <v>86</v>
      </c>
      <c r="B25" t="s">
        <v>87</v>
      </c>
      <c r="C25" t="s">
        <v>88</v>
      </c>
      <c r="D25" s="9">
        <v>14</v>
      </c>
      <c r="E25" s="11">
        <f>D25*$B$2</f>
        <v>14</v>
      </c>
      <c r="F25" t="s">
        <v>41</v>
      </c>
      <c r="G25" s="4">
        <f>E25*23.7</f>
        <v>331.8</v>
      </c>
    </row>
    <row r="26">
      <c r="A26" t="s" s="12">
        <v>89</v>
      </c>
      <c r="B26" t="s">
        <v>90</v>
      </c>
      <c r="C26" t="s">
        <v>91</v>
      </c>
      <c r="D26" s="9">
        <v>1.317647</v>
      </c>
      <c r="E26" s="11">
        <f>D26*$B$2</f>
        <v>1.317647</v>
      </c>
      <c r="F26" t="s">
        <v>41</v>
      </c>
      <c r="G26" s="4">
        <f>E26*5.0000002232</f>
        <v>6.588235</v>
      </c>
    </row>
    <row r="27">
      <c r="A27" t="s" s="12">
        <v>92</v>
      </c>
      <c r="B27" t="s">
        <v>93</v>
      </c>
      <c r="C27" t="s">
        <v>91</v>
      </c>
      <c r="D27" s="9">
        <v>1.317647</v>
      </c>
      <c r="E27" s="11">
        <f>D27*$B$2</f>
        <v>1.317647</v>
      </c>
      <c r="F27" t="s">
        <v>41</v>
      </c>
      <c r="G27" s="4">
        <f>E27*2.5000001116</f>
        <v>3.294118</v>
      </c>
    </row>
    <row r="28">
      <c r="A28" t="s" s="12">
        <v>94</v>
      </c>
      <c r="B28" t="s">
        <v>95</v>
      </c>
      <c r="C28" t="s">
        <v>91</v>
      </c>
      <c r="D28" s="9">
        <v>1.317647</v>
      </c>
      <c r="E28" s="11">
        <f>D28*$B$2</f>
        <v>1.317647</v>
      </c>
      <c r="F28" t="s">
        <v>41</v>
      </c>
      <c r="G28" s="4">
        <f>E28*2.0000000893</f>
        <v>2.635294</v>
      </c>
    </row>
    <row r="29">
      <c r="A29"/>
      <c r="B29"/>
      <c r="C29"/>
      <c r="D29"/>
      <c r="E29"/>
      <c r="F29" t="s" s="3">
        <v>96</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97</v>
      </c>
      <c r="B1" t="s" s="2">
        <v>98</v>
      </c>
      <c r="C1" t="s" s="2">
        <v>99</v>
      </c>
      <c r="D1" t="s" s="2">
        <v>100</v>
      </c>
      <c r="E1" t="s" s="2">
        <v>29</v>
      </c>
      <c r="F1" t="s" s="2">
        <v>5</v>
      </c>
    </row>
    <row r="2">
      <c r="A2">
        <v>0</v>
      </c>
      <c r="B2" t="s">
        <v>2</v>
      </c>
      <c r="C2" t="s">
        <v>101</v>
      </c>
      <c r="D2" s="11">
        <v>25</v>
      </c>
      <c r="E2" t="s">
        <v>24</v>
      </c>
      <c r="F2" t="s">
        <v>102</v>
      </c>
    </row>
    <row r="3">
      <c r="A3">
        <v>1</v>
      </c>
      <c r="B3" t="s">
        <v>103</v>
      </c>
      <c r="C3" t="s">
        <v>104</v>
      </c>
      <c r="D3" s="11">
        <v>14</v>
      </c>
      <c r="E3" t="s">
        <v>41</v>
      </c>
      <c r="F3" t="s">
        <v>88</v>
      </c>
    </row>
    <row r="4">
      <c r="A4">
        <v>1</v>
      </c>
      <c r="B4" t="s">
        <v>105</v>
      </c>
      <c r="C4" t="s">
        <v>104</v>
      </c>
      <c r="D4" s="11">
        <v>1</v>
      </c>
      <c r="E4" t="s">
        <v>41</v>
      </c>
      <c r="F4" t="s">
        <v>66</v>
      </c>
    </row>
    <row r="5">
      <c r="A5">
        <v>1</v>
      </c>
      <c r="B5" t="s">
        <v>106</v>
      </c>
      <c r="C5" t="s">
        <v>101</v>
      </c>
      <c r="D5" s="11">
        <v>3</v>
      </c>
      <c r="E5" t="s">
        <v>24</v>
      </c>
      <c r="F5" t="s">
        <v>107</v>
      </c>
    </row>
    <row r="6">
      <c r="A6">
        <v>2</v>
      </c>
      <c r="B6" t="s">
        <v>108</v>
      </c>
      <c r="C6" t="s">
        <v>104</v>
      </c>
      <c r="D6" s="11">
        <v>2.925</v>
      </c>
      <c r="E6" t="s">
        <v>24</v>
      </c>
      <c r="F6" t="s">
        <v>37</v>
      </c>
    </row>
    <row r="7">
      <c r="A7">
        <v>2</v>
      </c>
      <c r="B7" t="s">
        <v>109</v>
      </c>
      <c r="C7" t="s">
        <v>104</v>
      </c>
      <c r="D7" s="11">
        <v>0.075</v>
      </c>
      <c r="E7" t="s">
        <v>41</v>
      </c>
      <c r="F7" t="s">
        <v>60</v>
      </c>
    </row>
    <row r="8">
      <c r="A8">
        <v>1</v>
      </c>
      <c r="B8" t="s">
        <v>110</v>
      </c>
      <c r="C8" t="s">
        <v>101</v>
      </c>
      <c r="D8" s="11">
        <v>0.5</v>
      </c>
      <c r="E8" t="s">
        <v>24</v>
      </c>
      <c r="F8" t="s">
        <v>111</v>
      </c>
    </row>
    <row r="9">
      <c r="A9">
        <v>2</v>
      </c>
      <c r="B9" t="s">
        <v>112</v>
      </c>
      <c r="C9" t="s">
        <v>104</v>
      </c>
      <c r="D9" s="11">
        <v>0.1</v>
      </c>
      <c r="E9" t="s">
        <v>51</v>
      </c>
      <c r="F9" t="s">
        <v>50</v>
      </c>
    </row>
    <row r="10">
      <c r="A10">
        <v>1</v>
      </c>
      <c r="B10" t="s">
        <v>113</v>
      </c>
      <c r="C10" t="s">
        <v>101</v>
      </c>
      <c r="D10" s="11">
        <v>14</v>
      </c>
      <c r="E10" t="s">
        <v>24</v>
      </c>
      <c r="F10" t="s">
        <v>102</v>
      </c>
    </row>
    <row r="11">
      <c r="A11">
        <v>2</v>
      </c>
      <c r="B11" t="s">
        <v>114</v>
      </c>
      <c r="C11" t="s">
        <v>101</v>
      </c>
      <c r="D11" s="11">
        <v>6.424</v>
      </c>
      <c r="E11" t="s">
        <v>41</v>
      </c>
      <c r="F11" t="s">
        <v>107</v>
      </c>
    </row>
    <row r="12">
      <c r="A12">
        <v>3</v>
      </c>
      <c r="B12" t="s">
        <v>115</v>
      </c>
      <c r="C12" t="s">
        <v>104</v>
      </c>
      <c r="D12" s="11">
        <v>1.427</v>
      </c>
      <c r="E12" t="s">
        <v>34</v>
      </c>
      <c r="F12" t="s">
        <v>33</v>
      </c>
    </row>
    <row r="13">
      <c r="A13">
        <v>2</v>
      </c>
      <c r="B13" t="s">
        <v>116</v>
      </c>
      <c r="C13" t="s">
        <v>101</v>
      </c>
      <c r="D13" s="11">
        <v>9.882</v>
      </c>
      <c r="E13" t="s">
        <v>24</v>
      </c>
      <c r="F13" t="s">
        <v>117</v>
      </c>
    </row>
    <row r="14">
      <c r="A14">
        <v>3</v>
      </c>
      <c r="B14" t="s">
        <v>118</v>
      </c>
      <c r="C14" t="s">
        <v>104</v>
      </c>
      <c r="D14" s="11">
        <v>9.882</v>
      </c>
      <c r="E14" t="s">
        <v>24</v>
      </c>
      <c r="F14" t="s">
        <v>37</v>
      </c>
    </row>
    <row r="15">
      <c r="A15">
        <v>3</v>
      </c>
      <c r="B15" t="s">
        <v>119</v>
      </c>
      <c r="C15" t="s">
        <v>104</v>
      </c>
      <c r="D15" s="11">
        <v>1.318</v>
      </c>
      <c r="E15" t="s">
        <v>41</v>
      </c>
      <c r="F15" t="s">
        <v>91</v>
      </c>
    </row>
    <row r="16">
      <c r="A16">
        <v>3</v>
      </c>
      <c r="B16" t="s">
        <v>120</v>
      </c>
      <c r="C16" t="s">
        <v>104</v>
      </c>
      <c r="D16" s="11">
        <v>1.318</v>
      </c>
      <c r="E16" t="s">
        <v>41</v>
      </c>
      <c r="F16" t="s">
        <v>91</v>
      </c>
    </row>
    <row r="17">
      <c r="A17">
        <v>3</v>
      </c>
      <c r="B17" t="s">
        <v>121</v>
      </c>
      <c r="C17" t="s">
        <v>104</v>
      </c>
      <c r="D17" s="11">
        <v>1.318</v>
      </c>
      <c r="E17" t="s">
        <v>41</v>
      </c>
      <c r="F17" t="s">
        <v>91</v>
      </c>
    </row>
    <row r="18">
      <c r="A18">
        <v>3</v>
      </c>
      <c r="B18" t="s">
        <v>122</v>
      </c>
      <c r="C18" t="s">
        <v>104</v>
      </c>
      <c r="D18" s="11">
        <v>0.132</v>
      </c>
      <c r="E18" t="s">
        <v>41</v>
      </c>
      <c r="F18" t="s">
        <v>66</v>
      </c>
    </row>
    <row r="19">
      <c r="A19">
        <v>3</v>
      </c>
      <c r="B19" t="s">
        <v>123</v>
      </c>
      <c r="C19" t="s">
        <v>104</v>
      </c>
      <c r="D19" s="11">
        <v>0.132</v>
      </c>
      <c r="E19" t="s">
        <v>41</v>
      </c>
      <c r="F19" t="s">
        <v>66</v>
      </c>
    </row>
    <row r="20">
      <c r="A20">
        <v>3</v>
      </c>
      <c r="B20" t="s">
        <v>124</v>
      </c>
      <c r="C20" t="s">
        <v>104</v>
      </c>
      <c r="D20" s="11">
        <v>0.264</v>
      </c>
      <c r="E20" t="s">
        <v>41</v>
      </c>
      <c r="F20" t="s">
        <v>66</v>
      </c>
    </row>
    <row r="21">
      <c r="A21">
        <v>3</v>
      </c>
      <c r="B21" t="s">
        <v>125</v>
      </c>
      <c r="C21" t="s">
        <v>104</v>
      </c>
      <c r="D21" s="11">
        <v>0.105</v>
      </c>
      <c r="E21" t="s">
        <v>41</v>
      </c>
      <c r="F21" t="s">
        <v>66</v>
      </c>
    </row>
    <row r="22">
      <c r="A22">
        <v>3</v>
      </c>
      <c r="B22" t="s">
        <v>126</v>
      </c>
      <c r="C22" t="s">
        <v>104</v>
      </c>
      <c r="D22" s="11">
        <v>0.001</v>
      </c>
      <c r="E22" t="s">
        <v>41</v>
      </c>
      <c r="F22" t="s">
        <v>44</v>
      </c>
    </row>
    <row r="23">
      <c r="A23">
        <v>3</v>
      </c>
      <c r="B23" t="s">
        <v>127</v>
      </c>
      <c r="C23" t="s">
        <v>104</v>
      </c>
      <c r="D23" s="11">
        <v>0.001</v>
      </c>
      <c r="E23" t="s">
        <v>41</v>
      </c>
      <c r="F23" t="s">
        <v>40</v>
      </c>
    </row>
    <row r="24">
      <c r="A24">
        <v>3</v>
      </c>
      <c r="B24" t="s">
        <v>128</v>
      </c>
      <c r="C24" t="s">
        <v>104</v>
      </c>
      <c r="D24" s="11">
        <v>0.001</v>
      </c>
      <c r="E24" t="s">
        <v>41</v>
      </c>
      <c r="F24" t="s">
        <v>79</v>
      </c>
    </row>
    <row r="25">
      <c r="A25">
        <v>2</v>
      </c>
      <c r="B25" t="s">
        <v>129</v>
      </c>
      <c r="C25" t="s">
        <v>104</v>
      </c>
      <c r="D25" s="11">
        <v>2.471</v>
      </c>
      <c r="E25" t="s">
        <v>41</v>
      </c>
      <c r="F25" t="s">
        <v>85</v>
      </c>
    </row>
    <row r="26">
      <c r="A26">
        <v>2</v>
      </c>
      <c r="B26" t="s">
        <v>130</v>
      </c>
      <c r="C26" t="s">
        <v>104</v>
      </c>
      <c r="D26" s="11">
        <v>0.329</v>
      </c>
      <c r="E26" t="s">
        <v>41</v>
      </c>
      <c r="F26" t="s">
        <v>57</v>
      </c>
    </row>
    <row r="27">
      <c r="A27">
        <v>2</v>
      </c>
      <c r="B27" t="s">
        <v>131</v>
      </c>
      <c r="C27" t="s">
        <v>104</v>
      </c>
      <c r="D27" s="11">
        <v>0.824</v>
      </c>
      <c r="E27" t="s">
        <v>41</v>
      </c>
      <c r="F27" t="s">
        <v>63</v>
      </c>
    </row>
    <row r="28">
      <c r="A28">
        <v>2</v>
      </c>
      <c r="B28" t="s">
        <v>132</v>
      </c>
      <c r="C28" t="s">
        <v>104</v>
      </c>
      <c r="D28" s="11">
        <v>0.025</v>
      </c>
      <c r="E28" t="s">
        <v>41</v>
      </c>
      <c r="F28" t="s">
        <v>47</v>
      </c>
    </row>
    <row r="29">
      <c r="A29">
        <v>2</v>
      </c>
      <c r="B29" t="s">
        <v>133</v>
      </c>
      <c r="C29" t="s">
        <v>104</v>
      </c>
      <c r="D29" s="11">
        <v>0.329</v>
      </c>
      <c r="E29" t="s">
        <v>41</v>
      </c>
      <c r="F29" t="s">
        <v>76</v>
      </c>
    </row>
    <row r="30">
      <c r="A30">
        <v>2</v>
      </c>
      <c r="B30" t="s">
        <v>134</v>
      </c>
      <c r="C30" t="s">
        <v>104</v>
      </c>
      <c r="D30" s="11">
        <v>0.165</v>
      </c>
      <c r="E30" t="s">
        <v>41</v>
      </c>
      <c r="F30" t="s">
        <v>82</v>
      </c>
    </row>
    <row r="31">
      <c r="A31">
        <v>2</v>
      </c>
      <c r="B31" t="s">
        <v>135</v>
      </c>
      <c r="C31" t="s">
        <v>104</v>
      </c>
      <c r="D31" s="11">
        <v>0.049</v>
      </c>
      <c r="E31" t="s">
        <v>41</v>
      </c>
      <c r="F31" t="s">
        <v>79</v>
      </c>
    </row>
    <row r="32">
      <c r="A32">
        <v>2</v>
      </c>
      <c r="B32" t="s">
        <v>136</v>
      </c>
      <c r="C32" t="s">
        <v>104</v>
      </c>
      <c r="D32" s="11">
        <v>0.016</v>
      </c>
      <c r="E32" t="s">
        <v>41</v>
      </c>
      <c r="F32" t="s">
        <v>40</v>
      </c>
    </row>
    <row r="33">
      <c r="A33">
        <v>1</v>
      </c>
      <c r="B33" t="s">
        <v>137</v>
      </c>
      <c r="C33" t="s">
        <v>101</v>
      </c>
      <c r="D33" s="11">
        <v>1.5</v>
      </c>
      <c r="E33" t="s">
        <v>24</v>
      </c>
      <c r="F33" t="s">
        <v>111</v>
      </c>
    </row>
    <row r="34">
      <c r="A34">
        <v>2</v>
      </c>
      <c r="B34" t="s">
        <v>138</v>
      </c>
      <c r="C34" t="s">
        <v>104</v>
      </c>
      <c r="D34" s="11">
        <v>0.15</v>
      </c>
      <c r="E34" t="s">
        <v>51</v>
      </c>
      <c r="F34" t="s">
        <v>54</v>
      </c>
    </row>
    <row r="35">
      <c r="A35">
        <v>1</v>
      </c>
      <c r="B35" t="s">
        <v>139</v>
      </c>
      <c r="C35" t="s">
        <v>104</v>
      </c>
      <c r="D35" s="11">
        <v>0.073</v>
      </c>
      <c r="E35" t="s">
        <v>41</v>
      </c>
      <c r="F35" t="s">
        <v>79</v>
      </c>
    </row>
    <row r="36">
      <c r="A36">
        <v>1</v>
      </c>
      <c r="B36" t="s">
        <v>140</v>
      </c>
      <c r="C36" t="s">
        <v>104</v>
      </c>
      <c r="D36" s="11">
        <v>0.007</v>
      </c>
      <c r="E36" t="s">
        <v>41</v>
      </c>
      <c r="F3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141</v>
      </c>
      <c r="B1" t="s" s="2">
        <v>142</v>
      </c>
      <c r="C1" t="s" s="2">
        <v>143</v>
      </c>
      <c r="D1" t="s" s="2">
        <v>144</v>
      </c>
      <c r="E1" t="s" s="2">
        <v>145</v>
      </c>
      <c r="F1" t="s" s="2">
        <v>146</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Contrôler la température suivant la procédure de fin de cuisson. Stocker en armoire chaude en attente de consommation.</t>
        </is>
      </c>
      <c r="E6" t="s" s="14"/>
      <c r="F6"/>
    </row>
    <row r="7">
      <c r="A7" t="s">
        <v>147</v>
      </c>
      <c r="B7">
        <v>1</v>
      </c>
      <c r="C7" t="s">
        <v>148</v>
      </c>
      <c r="D7" t="s" s="14">
        <v>149</v>
      </c>
      <c r="E7" t="s" s="14"/>
      <c r="F7"/>
    </row>
    <row r="8">
      <c r="A8" t="s">
        <v>150</v>
      </c>
      <c r="B8">
        <v>1</v>
      </c>
      <c r="C8"/>
      <c r="D8" t="inlineStr" s="14">
        <is>
          <t>Mise en place du poste de travail — Vérifier les D.L.C., peser les denrées, sélectionner le matériel. Désinfecter le matériel et le poste de travail suivant les protocoles.</t>
        </is>
      </c>
      <c r="E8" t="s" s="14"/>
      <c r="F8"/>
    </row>
    <row r="9">
      <c r="A9" t="s">
        <v>150</v>
      </c>
      <c r="B9">
        <v>2</v>
      </c>
      <c r="C9"/>
      <c r="D9"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t="s" s="14"/>
      <c r="F9"/>
    </row>
    <row r="10">
      <c r="A10" t="s">
        <v>150</v>
      </c>
      <c r="B10">
        <v>3</v>
      </c>
      <c r="C10"/>
      <c r="D10"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t="s" s="14"/>
      <c r="F10"/>
    </row>
    <row r="11">
      <c r="A11" t="s">
        <v>150</v>
      </c>
      <c r="B11">
        <v>4</v>
      </c>
      <c r="C11"/>
      <c r="D11" t="inlineStr" s="14">
        <is>
          <t>Suggestions — Cette sauce tomate de base peut être aromatisée avec du basilic, de l'origan, de la fleur de thym, etc. Monter au beurre. Elle peut être ajoutée à un fond de cuisson ou à une autre sauce.</t>
        </is>
      </c>
      <c r="E11" t="s" s="14"/>
      <c r="F11"/>
    </row>
    <row r="12">
      <c r="A12" t="s">
        <v>151</v>
      </c>
      <c r="B12"/>
      <c r="C12"/>
      <c r="D12"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2"/>
      <c r="F12"/>
    </row>
    <row r="13">
      <c r="A13" t="s">
        <v>152</v>
      </c>
      <c r="B13">
        <v>1</v>
      </c>
      <c r="C13" t="s">
        <v>153</v>
      </c>
      <c r="D13" t="s" s="14">
        <v>154</v>
      </c>
      <c r="E13" t="s" s="14">
        <v>155</v>
      </c>
      <c r="F13"/>
    </row>
    <row r="14">
      <c r="A14" t="s">
        <v>152</v>
      </c>
      <c r="B14">
        <v>2</v>
      </c>
      <c r="C14" t="s">
        <v>156</v>
      </c>
      <c r="D14" t="s" s="14">
        <v>157</v>
      </c>
      <c r="E14" t="s" s="14">
        <v>158</v>
      </c>
      <c r="F14"/>
    </row>
    <row r="15">
      <c r="A15" t="s">
        <v>152</v>
      </c>
      <c r="B15">
        <v>3</v>
      </c>
      <c r="C15" t="s">
        <v>159</v>
      </c>
      <c r="D15" t="s" s="14">
        <v>160</v>
      </c>
      <c r="E15" t="s" s="14">
        <v>161</v>
      </c>
      <c r="F15"/>
    </row>
    <row r="16">
      <c r="A16" t="s">
        <v>152</v>
      </c>
      <c r="B16">
        <v>4</v>
      </c>
      <c r="C16" t="s">
        <v>162</v>
      </c>
      <c r="D16" t="s" s="14">
        <v>163</v>
      </c>
      <c r="E16" t="s" s="14">
        <v>164</v>
      </c>
      <c r="F16"/>
    </row>
    <row r="17">
      <c r="A17" t="s">
        <v>152</v>
      </c>
      <c r="B17">
        <v>5</v>
      </c>
      <c r="C17" t="s">
        <v>156</v>
      </c>
      <c r="D17" t="s" s="14">
        <v>165</v>
      </c>
      <c r="E17" t="s" s="14">
        <v>166</v>
      </c>
      <c r="F17"/>
    </row>
    <row r="18">
      <c r="A18" t="s">
        <v>152</v>
      </c>
      <c r="B18">
        <v>6</v>
      </c>
      <c r="C18" t="s">
        <v>167</v>
      </c>
      <c r="D18" t="s" s="14">
        <v>168</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169</v>
      </c>
      <c r="B1"/>
      <c r="C1"/>
      <c r="D1"/>
    </row>
    <row r="2">
      <c r="A2" t="str" s="15">
        <f>"GRO-BOLO-A · GRO.SAUCES · référence : "&amp;Besoins!B3&amp;" "&amp;Besoins!C3&amp;" · multiplicateur réglable sur la feuille ""Besoins"""</f>
        <v>GRO-BOLO-A · GRO.SAUCES · référence : 25 lt · multiplicateur réglable sur la feuille </v>
      </c>
      <c r="B2"/>
      <c r="C2"/>
      <c r="D2"/>
    </row>
    <row r="3">
      <c r="A3"/>
      <c r="B3"/>
      <c r="C3"/>
      <c r="D3"/>
    </row>
    <row r="4">
      <c r="A4" t="s" s="16">
        <v>170</v>
      </c>
      <c r="B4"/>
      <c r="C4"/>
      <c r="D4"/>
    </row>
    <row r="5">
      <c r="A5" t="s" s="17">
        <v>171</v>
      </c>
      <c r="B5" t="str" s="14">
        <f>Procedure!D2</f>
        <v>Mise en place du poste de travail — Contrôler les D.L.C. et peser les denrées, sélectionner le matériel. Désinfecter le matériel et le poste de travail suivant les protocoles.</v>
      </c>
      <c r="C5"/>
      <c r="D5"/>
    </row>
    <row r="6">
      <c r="A6" t="s" s="17">
        <v>172</v>
      </c>
      <c r="B6" t="str" s="14">
        <f>Procedure!D3</f>
        <v>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v>
      </c>
      <c r="C6"/>
      <c r="D6"/>
    </row>
    <row r="7">
      <c r="A7" t="s" s="17">
        <v>173</v>
      </c>
      <c r="B7" t="str" s="14">
        <f>Procedure!D4</f>
        <v>Confectionner la sauce Bolognaise — Dans une sauteuse, faire suer à l'huile d'olive les oignons hachés. Déglacer avec le vin blanc, réduire de moitié. Ajouter le fond brun de veau lié, puis la sauce tomate (lien récursif GRO_CDC_204, consommée en entier). Laisser cuire doucement.</v>
      </c>
      <c r="C7"/>
      <c r="D7"/>
    </row>
    <row r="8">
      <c r="A8" t="s" s="17">
        <v>174</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175</v>
      </c>
      <c r="B9" t="str" s="14">
        <f>Procedure!D6</f>
        <v>Finition — Rectifier l'assaisonnement (sel, poivre). Contrôler la température suivant la procédure de fin de cuisson. Stocker en armoire chaude en attente de consommation.</v>
      </c>
      <c r="C9"/>
      <c r="D9"/>
    </row>
    <row r="10">
      <c r="A10"/>
      <c r="B10"/>
      <c r="C10"/>
      <c r="D10"/>
    </row>
    <row r="11">
      <c r="A11" t="s" s="16">
        <v>176</v>
      </c>
      <c r="B11"/>
      <c r="C11"/>
      <c r="D11"/>
    </row>
    <row r="12">
      <c r="A12" t="s" s="17">
        <v>171</v>
      </c>
      <c r="B12" t="str" s="14">
        <f>"[DISSOUDRE] "&amp;Procedure!D7</f>
        <v>[DISSOUDRE] Délayer la poudre dans l'eau froide en fouettant, puis porter à ébullition en remuant régulièrement.</v>
      </c>
      <c r="C12"/>
      <c r="D12"/>
    </row>
    <row r="13">
      <c r="A13"/>
      <c r="B13" t="s">
        <v>177</v>
      </c>
      <c r="C13" s="11">
        <f>'Besoins'!$B$2*2.925</f>
        <v>2.925</v>
      </c>
      <c r="D13" t="s">
        <v>24</v>
      </c>
    </row>
    <row r="14">
      <c r="A14"/>
      <c r="B14" t="str">
        <f>Besoins!B15</f>
        <v>Fonds Brun Lié (Knorr Professional)</v>
      </c>
      <c r="C14" s="11">
        <f>Besoins!E15</f>
        <v>0.075</v>
      </c>
      <c r="D14" t="str">
        <f>Besoins!F15</f>
        <v>kg</v>
      </c>
    </row>
    <row r="15">
      <c r="A15"/>
      <c r="B15"/>
      <c r="C15"/>
      <c r="D15"/>
    </row>
    <row r="16">
      <c r="A16" t="s" s="16">
        <v>178</v>
      </c>
      <c r="B16"/>
      <c r="C16"/>
      <c r="D16"/>
    </row>
    <row r="17">
      <c r="A17" t="s" s="17">
        <v>171</v>
      </c>
      <c r="B17" t="str" s="14">
        <f>Procedure!D8</f>
        <v>Mise en place du poste de travail — Vérifier les D.L.C., peser les denrées, sélectionner le matériel. Désinfecter le matériel et le poste de travail suivant les protocoles.</v>
      </c>
      <c r="C17"/>
      <c r="D17"/>
    </row>
    <row r="18">
      <c r="A18" t="s" s="17">
        <v>172</v>
      </c>
      <c r="B18" t="str" s="14">
        <f>Procedure!D9</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18"/>
      <c r="D18"/>
    </row>
    <row r="19">
      <c r="A19"/>
      <c r="B19" t="s">
        <v>179</v>
      </c>
      <c r="C19" s="11">
        <f>'Besoins'!$B$2*9.8823529412</f>
        <v>9.882353</v>
      </c>
      <c r="D19" t="s">
        <v>24</v>
      </c>
    </row>
    <row r="20">
      <c r="A20"/>
      <c r="B20" t="s">
        <v>180</v>
      </c>
      <c r="C20" s="11">
        <f>'Besoins'!$B$2*6.4235294118</f>
        <v>6.423529</v>
      </c>
      <c r="D20" t="s">
        <v>41</v>
      </c>
    </row>
    <row r="21">
      <c r="A21" t="s" s="17">
        <v>173</v>
      </c>
      <c r="B21" t="str" s="14">
        <f>Procedure!D10</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21"/>
      <c r="D21"/>
    </row>
    <row r="22">
      <c r="A22"/>
      <c r="B22" t="str">
        <f>Besoins!B24</f>
        <v>Oignons émincés surgelés</v>
      </c>
      <c r="C22" s="11">
        <f>Besoins!E24</f>
        <v>2.470588</v>
      </c>
      <c r="D22" t="str">
        <f>Besoins!F24</f>
        <v>kg</v>
      </c>
    </row>
    <row r="23">
      <c r="A23"/>
      <c r="B23" t="str">
        <f>Besoins!B14</f>
        <v>Farine de blé T55</v>
      </c>
      <c r="C23" s="11">
        <f>Besoins!E14</f>
        <v>0.329412</v>
      </c>
      <c r="D23" t="str">
        <f>Besoins!F14</f>
        <v>kg</v>
      </c>
    </row>
    <row r="24">
      <c r="A24"/>
      <c r="B24" t="str">
        <f>Besoins!B16</f>
        <v>Margarine de pâtisserie 80% MG</v>
      </c>
      <c r="C24" s="11">
        <f>Besoins!E16</f>
        <v>0.823529</v>
      </c>
      <c r="D24" t="str">
        <f>Besoins!F16</f>
        <v>kg</v>
      </c>
    </row>
    <row r="25">
      <c r="A25"/>
      <c r="B25" t="str">
        <f>Besoins!B11</f>
        <v>Herbes de Provence</v>
      </c>
      <c r="C25" s="11">
        <f>Besoins!E11</f>
        <v>0.024706</v>
      </c>
      <c r="D25" t="str">
        <f>Besoins!F11</f>
        <v>kg</v>
      </c>
    </row>
    <row r="26">
      <c r="A26"/>
      <c r="B26" t="str">
        <f>Besoins!B21</f>
        <v>Ails pelés 4G</v>
      </c>
      <c r="C26" s="11">
        <f>Besoins!E21</f>
        <v>0.329412</v>
      </c>
      <c r="D26" t="str">
        <f>Besoins!F21</f>
        <v>kg</v>
      </c>
    </row>
    <row r="27">
      <c r="A27"/>
      <c r="B27" t="str">
        <f>Besoins!B23</f>
        <v>Sucre blanc cristal sac 25 kg</v>
      </c>
      <c r="C27" s="11">
        <f>Besoins!E23</f>
        <v>0.164706</v>
      </c>
      <c r="D27" t="str">
        <f>Besoins!F23</f>
        <v>kg</v>
      </c>
    </row>
    <row r="28">
      <c r="A28"/>
      <c r="B28" t="s">
        <v>181</v>
      </c>
      <c r="C28" s="11">
        <f>'Besoins'!$B$2*0.0494117647</f>
        <v>0.049412</v>
      </c>
      <c r="D28" t="s">
        <v>41</v>
      </c>
    </row>
    <row r="29">
      <c r="A29"/>
      <c r="B29" t="s">
        <v>182</v>
      </c>
      <c r="C29" s="11">
        <f>'Besoins'!$B$2*0.0164705882</f>
        <v>0.016471</v>
      </c>
      <c r="D29" t="s">
        <v>41</v>
      </c>
    </row>
    <row r="30">
      <c r="A30" t="s" s="17">
        <v>174</v>
      </c>
      <c r="B30" t="str" s="14">
        <f>Procedure!D11</f>
        <v>Suggestions — Cette sauce tomate de base peut être aromatisée avec du basilic, de l'origan, de la fleur de thym, etc. Monter au beurre. Elle peut être ajoutée à un fond de cuisson ou à une autre sauce.</v>
      </c>
      <c r="C30"/>
      <c r="D30"/>
    </row>
    <row r="31">
      <c r="A31"/>
      <c r="B31"/>
      <c r="C31"/>
      <c r="D31"/>
    </row>
    <row r="32">
      <c r="A32" t="s" s="16">
        <v>183</v>
      </c>
      <c r="B32"/>
      <c r="C32"/>
      <c r="D32"/>
    </row>
    <row r="33">
      <c r="A33"/>
      <c r="B33"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33"/>
      <c r="D33"/>
    </row>
    <row r="34">
      <c r="A34"/>
      <c r="B34"/>
      <c r="C34"/>
      <c r="D34"/>
    </row>
    <row r="35">
      <c r="A35" t="s" s="16">
        <v>184</v>
      </c>
      <c r="B35"/>
      <c r="C35"/>
      <c r="D35"/>
    </row>
    <row r="36">
      <c r="A36" t="s" s="17">
        <v>171</v>
      </c>
      <c r="B36" t="str" s="14">
        <f>"[CONCASSER] "&amp;Procedure!D13</f>
        <v>[CONCASSER] Concasser les os et parures de veau — blanchir à l'eau froide</v>
      </c>
      <c r="C36"/>
      <c r="D36"/>
    </row>
    <row r="37">
      <c r="A37"/>
      <c r="B37" t="str" s="18">
        <f>"ℹ "&amp;Procedure!E13</f>
        <v>ℹ</v>
      </c>
      <c r="C37"/>
      <c r="D37"/>
    </row>
    <row r="38">
      <c r="A38" t="s" s="17">
        <v>172</v>
      </c>
      <c r="B38" t="str" s="14">
        <f>"[ÉPLUCHER] "&amp;Procedure!D14</f>
        <v>[ÉPLUCHER] Rafraîchir les ingrédients de base à l'eau courante</v>
      </c>
      <c r="C38"/>
      <c r="D38"/>
    </row>
    <row r="39">
      <c r="A39"/>
      <c r="B39" t="str" s="18">
        <f>"ℹ "&amp;Procedure!E14</f>
        <v>ℹ</v>
      </c>
      <c r="C39"/>
      <c r="D39"/>
    </row>
    <row r="40">
      <c r="A40" t="s" s="17">
        <v>173</v>
      </c>
      <c r="B40" t="str" s="14">
        <f>"[MARQUER] "&amp;Procedure!D15</f>
        <v>[MARQUER] Marquer le fond blanc en cuisson</v>
      </c>
      <c r="C40"/>
      <c r="D40"/>
    </row>
    <row r="41">
      <c r="A41"/>
      <c r="B41" t="str" s="18">
        <f>"ℹ "&amp;Procedure!E15</f>
        <v>ℹ</v>
      </c>
      <c r="C41"/>
      <c r="D41"/>
    </row>
    <row r="42">
      <c r="A42" t="s" s="17">
        <v>174</v>
      </c>
      <c r="B42" t="str" s="14">
        <f>"[ÉCUMER] "&amp;Procedure!D16</f>
        <v>[ÉCUMER] Écumer soigneusement</v>
      </c>
      <c r="C42"/>
      <c r="D42"/>
    </row>
    <row r="43">
      <c r="A43"/>
      <c r="B43" t="str" s="18">
        <f>"ℹ "&amp;Procedure!E16</f>
        <v>ℹ</v>
      </c>
      <c r="C43"/>
      <c r="D43"/>
    </row>
    <row r="44">
      <c r="A44" t="s" s="17">
        <v>175</v>
      </c>
      <c r="B44" t="str" s="14">
        <f>"[ÉPLUCHER] "&amp;Procedure!D17</f>
        <v>[ÉPLUCHER] Préparer les éléments de la garniture aromatique</v>
      </c>
      <c r="C44"/>
      <c r="D44"/>
    </row>
    <row r="45">
      <c r="A45"/>
      <c r="B45" t="str" s="18">
        <f>"ℹ "&amp;Procedure!E17</f>
        <v>ℹ</v>
      </c>
      <c r="C45"/>
      <c r="D45"/>
    </row>
    <row r="46">
      <c r="A46" t="s" s="17">
        <v>185</v>
      </c>
      <c r="B46" t="str" s="14">
        <f>"[MOUILLER] "&amp;Procedure!D18</f>
        <v>[MOUILLER] Ajouter la garniture aromatique dans le fond blanc</v>
      </c>
      <c r="C46"/>
      <c r="D46"/>
    </row>
    <row r="47">
      <c r="A47"/>
      <c r="B47"/>
      <c r="C47"/>
      <c r="D47"/>
    </row>
    <row r="48">
      <c r="A48" t="s" s="19">
        <v>21</v>
      </c>
      <c r="B48"/>
      <c r="C48"/>
      <c r="D48"/>
    </row>
  </sheetData>
  <sheetProtection sheet="1" formatRows="0" formatColumns="0"/>
  <mergeCells count="30">
    <mergeCell ref="A1:D1"/>
    <mergeCell ref="A2:D2"/>
    <mergeCell ref="A4:D4"/>
    <mergeCell ref="B5:D5"/>
    <mergeCell ref="B6:D6"/>
    <mergeCell ref="B7:D7"/>
    <mergeCell ref="B8:D8"/>
    <mergeCell ref="B9:D9"/>
    <mergeCell ref="A11:D11"/>
    <mergeCell ref="B12:D12"/>
    <mergeCell ref="A16:D16"/>
    <mergeCell ref="B17:D17"/>
    <mergeCell ref="B18:D18"/>
    <mergeCell ref="B21:D21"/>
    <mergeCell ref="B30:D30"/>
    <mergeCell ref="A32:D32"/>
    <mergeCell ref="B33:D33"/>
    <mergeCell ref="A35:D35"/>
    <mergeCell ref="B36:D36"/>
    <mergeCell ref="B37:D37"/>
    <mergeCell ref="B38:D38"/>
    <mergeCell ref="B39:D39"/>
    <mergeCell ref="B40:D40"/>
    <mergeCell ref="B41:D41"/>
    <mergeCell ref="B42:D42"/>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2026-09-23T23:45:56Z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2026-09-23T23:45:56Z</dcterms:modified>
  <cp:revision>1</cp:revision>
</cp:coreProperties>
</file>