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<sst xmlns="http://schemas.openxmlformats.org/spreadsheetml/2006/main" count="92" uniqueCount="92">
  <si>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</si>
  <si>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</si>
  <si>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</si>
  <si>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</si>
  <si>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</si>
  <si>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</si>
  <si>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</si>
  <si>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</si>
  <si>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</si>
  <si>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</si>
  <si>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</si>
  <si>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</si>
  <si>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CONS-CAPRE</t>
  </si>
  <si>
    <t>Câpres au vinaigre bocal</t>
  </si>
  <si>
    <t>Conserves de légumes</t>
  </si>
  <si>
    <t>kg</t>
  </si>
  <si>
    <t>00000061</t>
  </si>
  <si>
    <t>EAU</t>
  </si>
  <si>
    <t>Matières diverses (à trier)</t>
  </si>
  <si>
    <t>lt</t>
  </si>
  <si>
    <t>EPI-POIVRE-NOIR</t>
  </si>
  <si>
    <t>Poivre noir moulu</t>
  </si>
  <si>
    <t>Épices en poudre et graines</t>
  </si>
  <si>
    <t>00POT_MP033</t>
  </si>
  <si>
    <t>Vinaigre de Xérès</t>
  </si>
  <si>
    <t>Épicerie</t>
  </si>
  <si>
    <t>MAGGI-CT-BOUIL</t>
  </si>
  <si>
    <t>Court-bouillon instantané déshydraté (Maggi)</t>
  </si>
  <si>
    <t>Fonds déshydratés et poudres</t>
  </si>
  <si>
    <t>CITRON-JAUNE-FR</t>
  </si>
  <si>
    <t>Citron jaune frais (zeste/jus) — à réactualiser</t>
  </si>
  <si>
    <t>Agrumes</t>
  </si>
  <si>
    <t>BEU-DOUX</t>
  </si>
  <si>
    <t>Beurre doux 82% MG plaquette</t>
  </si>
  <si>
    <t>Beurres et margarines</t>
  </si>
  <si>
    <t>00000051</t>
  </si>
  <si>
    <t>LAIT</t>
  </si>
  <si>
    <t>Produits laitiers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</si>
  <si>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</si>
  <si>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</si>
  <si>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</si>
  <si>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</si>
  <si>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</si>
  <si>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</si>
  <si>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</si>
  <si>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</si>
  <si>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</si>
  <si>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</si>
  <si>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</si>
  <si>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</si>
  <si>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</si>
  <si>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</si>
  <si>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Recette</t>
  </si>
  <si>
    <t>#</t>
  </si>
  <si>
    <t>Verbe</t>
  </si>
  <si>
    <t>Étape</t>
  </si>
  <si>
    <t>Précision technique</t>
  </si>
  <si>
    <t>Durée</t>
  </si>
  <si>
    <t>AILES DE RAIE AUX CÂPRES</t>
  </si>
  <si>
    <t>Court-bouillon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</si>
  <si>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</si>
  <si>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</si>
  <si>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</si>
  <si>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</si>
  <si>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</si>
  <si>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</si>
  <si>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Ailes de raie pelées</t>
  </si>
  <si>
    <t>matiere</t>
  </si>
  <si>
    <t xml:space="preserve">    ↳ Court-bouillon reconstitué (collectivité)</t>
  </si>
  <si>
    <t xml:space="preserve">        ↳ EAU</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</si>
  <si>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</si>
  <si>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</si>
  <si>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</si>
  <si>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</si>
  <si>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</si>
  <si>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 (conv.)</t>
  </si>
  <si>
    <t>conversion</t>
  </si>
  <si>
    <t xml:space="preserve">    ↳ Citron jaune frais (zeste/jus) — à réactualiser</t>
  </si>
  <si>
    <t xml:space="preserve">    ↳ Sel fin de cuisine</t>
  </si>
  <si>
    <t xml:space="preserve">    ↳ Poivre noir moulu</t>
  </si>
  <si>
    <t xml:space="preserve">    ↳ Câpres au vinaigre bocal</t>
  </si>
  <si>
    <t>Fiche technique — AILES DE RAIE AUX CÂPRES</t>
  </si>
  <si>
    <t>AILES DE RAIE AUX CÂPRES  GRO_CDC_067</t>
  </si>
  <si>
    <t>1.</t>
  </si>
  <si>
    <t>2.</t>
  </si>
  <si>
    <t>3.</t>
  </si>
  <si>
    <t>4.</t>
  </si>
  <si>
    <t xml:space="preserve">    Court-bouillon reconstitué (collectivité)</t>
  </si>
  <si>
    <t>5.</t>
  </si>
  <si>
    <t xml:space="preserve">    PERSIL PLAT (KG) (conv.)</t>
  </si>
  <si>
    <t>↳ Court-bouillon reconstitué (collectivité)  GRO-COURT-BOUIL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</si>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</sst>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E7*6.2</f>
        <v>9.3</v>
      </c>
    </row>
    <row r="8">
      <c r="A8" t="s" s="9">
        <v>16</v>
      </c>
      <c r="B8" t="s">
        <v>17</v>
      </c>
      <c r="C8" t="s">
        <v>18</v>
      </c>
      <c r="D8" s="4">
        <v>21.56</v>
      </c>
      <c r="E8" s="6">
        <f>D8*$B$2</f>
        <v>21.56</v>
      </c>
      <c r="F8" t="s">
        <v>19</v>
      </c>
      <c r="G8" s="8">
        <f>E8*0.003</f>
        <v>0.06468</v>
      </c>
    </row>
    <row r="9">
      <c r="A9" t="s">
        <v>20</v>
      </c>
      <c r="B9" t="s">
        <v>21</v>
      </c>
      <c r="C9" t="s">
        <v>22</v>
      </c>
      <c r="D9" s="4">
        <v>0.01</v>
      </c>
      <c r="E9" s="6">
        <f>D9*$B$2</f>
        <v>0.01</v>
      </c>
      <c r="F9" t="s">
        <v>15</v>
      </c>
      <c r="G9" s="8">
        <f>E9*12.5</f>
        <v>0.125</v>
      </c>
    </row>
    <row r="10">
      <c r="A10" t="s">
        <v>23</v>
      </c>
      <c r="B10" t="s">
        <v>24</v>
      </c>
      <c r="C10" t="s">
        <v>25</v>
      </c>
      <c r="D10" s="4">
        <v>0.5</v>
      </c>
      <c r="E10" s="6">
        <f>D10*$B$2</f>
        <v>0.5</v>
      </c>
      <c r="F10" t="s">
        <v>19</v>
      </c>
      <c r="G10" s="8">
        <f>E10*12</f>
        <v>6</v>
      </c>
    </row>
    <row r="11">
      <c r="A11" t="s">
        <v>26</v>
      </c>
      <c r="B11" t="s">
        <v>27</v>
      </c>
      <c r="C11" t="s">
        <v>28</v>
      </c>
      <c r="D11" s="4">
        <v>0.44</v>
      </c>
      <c r="E11" s="6">
        <f>D11*$B$2</f>
        <v>0.44</v>
      </c>
      <c r="F11" t="s">
        <v>15</v>
      </c>
      <c r="G11" s="8">
        <f>E11*8.98</f>
        <v>3.9512</v>
      </c>
    </row>
    <row r="12">
      <c r="A12" t="s">
        <v>29</v>
      </c>
      <c r="B12" t="s">
        <v>30</v>
      </c>
      <c r="C12" t="s">
        <v>31</v>
      </c>
      <c r="D12" s="4">
        <v>30</v>
      </c>
      <c r="E12" s="6">
        <f>D12*$B$2</f>
        <v>30</v>
      </c>
      <c r="F12" t="s">
        <v>15</v>
      </c>
      <c r="G12" s="8">
        <f>E12*3.2</f>
        <v>96</v>
      </c>
    </row>
    <row r="13">
      <c r="A13" t="s">
        <v>32</v>
      </c>
      <c r="B13" t="s">
        <v>33</v>
      </c>
      <c r="C13" t="s">
        <v>34</v>
      </c>
      <c r="D13" s="4">
        <v>3</v>
      </c>
      <c r="E13" s="6">
        <f>D13*$B$2</f>
        <v>3</v>
      </c>
      <c r="F13" t="s">
        <v>15</v>
      </c>
      <c r="G13" s="8">
        <f>E13*5.2</f>
        <v>15.6</v>
      </c>
    </row>
    <row r="14">
      <c r="A14" t="s" s="9">
        <v>35</v>
      </c>
      <c r="B14" t="s">
        <v>36</v>
      </c>
      <c r="C14" t="s">
        <v>37</v>
      </c>
      <c r="D14" s="4">
        <v>2</v>
      </c>
      <c r="E14" s="6">
        <f>D14*$B$2</f>
        <v>2</v>
      </c>
      <c r="F14" t="s">
        <v>19</v>
      </c>
      <c r="G14" s="8">
        <f>E14*0.5999</f>
        <v>1.1998</v>
      </c>
    </row>
    <row r="15">
      <c r="A15" t="s">
        <v>38</v>
      </c>
      <c r="B15" t="s">
        <v>39</v>
      </c>
      <c r="C15" t="s">
        <v>40</v>
      </c>
      <c r="D15" s="4">
        <v>3</v>
      </c>
      <c r="E15" s="6">
        <f>D15*$B$2</f>
        <v>3</v>
      </c>
      <c r="F15" t="s">
        <v>41</v>
      </c>
      <c r="G15" s="8">
        <f>E15*4.5</f>
        <v>13.5</v>
      </c>
    </row>
    <row r="16">
      <c r="A16" t="s">
        <v>42</v>
      </c>
      <c r="B16" t="s">
        <v>43</v>
      </c>
      <c r="C16" t="s">
        <v>44</v>
      </c>
      <c r="D16" s="4">
        <v>0.05</v>
      </c>
      <c r="E16" s="6">
        <f>D16*$B$2</f>
        <v>0.05</v>
      </c>
      <c r="F16" t="s">
        <v>15</v>
      </c>
      <c r="G16" s="8">
        <f>E16*0.35</f>
        <v>0.0175</v>
      </c>
    </row>
    <row r="17">
      <c r="A17" t="s">
        <v>45</v>
      </c>
      <c r="B17" t="s">
        <v>46</v>
      </c>
      <c r="C17" t="s">
        <v>47</v>
      </c>
      <c r="D17" s="4">
        <v>0.5</v>
      </c>
      <c r="E17" s="6">
        <f>D17*$B$2</f>
        <v>0.5</v>
      </c>
      <c r="F17" t="s">
        <v>15</v>
      </c>
      <c r="G17" s="8">
        <f>E17*6.96</f>
        <v>3.48</v>
      </c>
    </row>
    <row r="18">
      <c r="A18" t="s">
        <v>48</v>
      </c>
      <c r="B18" t="s">
        <v>49</v>
      </c>
      <c r="C18" t="s">
        <v>50</v>
      </c>
      <c r="D18" s="4">
        <v>18</v>
      </c>
      <c r="E18" s="6">
        <f>D18*$B$2</f>
        <v>18</v>
      </c>
      <c r="F18" t="s">
        <v>15</v>
      </c>
      <c r="G18" s="8">
        <f>E18*14.05</f>
        <v>252.9</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Vérifiez les DLC, pesez les denrées, sélectionnez le matériel nécessaire. Désinfectez le matériel et le poste de travail suivant les protocoles.</t>
        </is>
      </c>
      <c r="E2" t="s" s="12"/>
      <c r="F2"/>
    </row>
    <row r="3">
      <c r="A3" t="s">
        <v>58</v>
      </c>
      <c r="B3">
        <v>2</v>
      </c>
      <c r="C3"/>
      <c r="D3" t="inlineStr" s="12">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2"/>
      <c r="F3"/>
    </row>
    <row r="4">
      <c r="A4" t="s">
        <v>58</v>
      </c>
      <c r="B4">
        <v>3</v>
      </c>
      <c r="C4"/>
      <c r="D4" t="inlineStr" s="12">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2"/>
      <c r="F4"/>
    </row>
    <row r="5">
      <c r="A5" t="s">
        <v>58</v>
      </c>
      <c r="B5">
        <v>4</v>
      </c>
      <c r="C5"/>
      <c r="D5" t="inlineStr" s="12">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2"/>
      <c r="F5"/>
    </row>
    <row r="6">
      <c r="A6" t="s">
        <v>58</v>
      </c>
      <c r="B6">
        <v>5</v>
      </c>
      <c r="C6"/>
      <c r="D6" t="inlineStr" s="12">
        <is>
          <t>Dresser et servir — Adjoignez le persil haché au beurre fondu aux câpres. Mélangez. Dressez une portion sur assiette, arrosez copieusement avec le beurre aux câpres. Ajoutez un quartier et une rondelle de citron.</t>
        </is>
      </c>
      <c r="E6" t="s" s="12"/>
      <c r="F6"/>
    </row>
    <row r="7">
      <c r="A7" t="s">
        <v>59</v>
      </c>
      <c r="B7">
        <v>1</v>
      </c>
      <c r="C7"/>
      <c r="D7" t="s" s="12">
        <v>60</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58</v>
      </c>
      <c r="C2" t="s">
        <v>65</v>
      </c>
      <c r="D2" s="6">
        <f>'Besoins'!$B$2*100</f>
        <v>100</v>
      </c>
      <c r="E2" t="s">
        <v>3</v>
      </c>
    </row>
    <row r="3">
      <c r="A3">
        <v>1</v>
      </c>
      <c r="B3" t="s">
        <v>66</v>
      </c>
      <c r="C3" t="s">
        <v>67</v>
      </c>
      <c r="D3" s="6">
        <f>'Besoins'!$B$2*18</f>
        <v>18</v>
      </c>
      <c r="E3" t="s">
        <v>15</v>
      </c>
    </row>
    <row r="4">
      <c r="A4">
        <v>1</v>
      </c>
      <c r="B4" t="s">
        <v>68</v>
      </c>
      <c r="C4" t="s">
        <v>65</v>
      </c>
      <c r="D4" s="6">
        <f>'Besoins'!$B$2*22</f>
        <v>22</v>
      </c>
      <c r="E4" t="s">
        <v>19</v>
      </c>
    </row>
    <row r="5">
      <c r="A5">
        <v>2</v>
      </c>
      <c r="B5" t="s">
        <v>69</v>
      </c>
      <c r="C5" t="s">
        <v>67</v>
      </c>
      <c r="D5" s="6">
        <f>'Besoins'!$B$2*21.56</f>
        <v>21.56</v>
      </c>
      <c r="E5" t="s">
        <v>19</v>
      </c>
    </row>
    <row r="6">
      <c r="A6">
        <v>2</v>
      </c>
      <c r="B6" t="s">
        <v>70</v>
      </c>
      <c r="C6" t="s">
        <v>67</v>
      </c>
      <c r="D6" s="6">
        <f>'Besoins'!$B$2*0.44</f>
        <v>0.44</v>
      </c>
      <c r="E6" t="s">
        <v>15</v>
      </c>
    </row>
    <row r="7">
      <c r="A7">
        <v>1</v>
      </c>
      <c r="B7" t="s">
        <v>71</v>
      </c>
      <c r="C7" t="s">
        <v>67</v>
      </c>
      <c r="D7" s="6">
        <f>'Besoins'!$B$2*2</f>
        <v>2</v>
      </c>
      <c r="E7" t="s">
        <v>19</v>
      </c>
    </row>
    <row r="8">
      <c r="A8">
        <v>1</v>
      </c>
      <c r="B8" t="s">
        <v>72</v>
      </c>
      <c r="C8" t="s">
        <v>67</v>
      </c>
      <c r="D8" s="6">
        <f>'Besoins'!$B$2*0.5</f>
        <v>0.5</v>
      </c>
      <c r="E8" t="s">
        <v>15</v>
      </c>
    </row>
    <row r="9">
      <c r="A9">
        <v>1</v>
      </c>
      <c r="B9" t="s">
        <v>73</v>
      </c>
      <c r="C9" t="s">
        <v>67</v>
      </c>
      <c r="D9" s="6">
        <f>'Besoins'!$B$2*0.5</f>
        <v>0.5</v>
      </c>
      <c r="E9" t="s">
        <v>19</v>
      </c>
    </row>
    <row r="10">
      <c r="A10">
        <v>1</v>
      </c>
      <c r="B10" t="s">
        <v>74</v>
      </c>
      <c r="C10" t="s">
        <v>67</v>
      </c>
      <c r="D10" s="6">
        <f>'Besoins'!$B$2*3</f>
        <v>3</v>
      </c>
      <c r="E10" t="s">
        <v>15</v>
      </c>
    </row>
    <row r="11">
      <c r="A11">
        <v>1</v>
      </c>
      <c r="B11" t="s">
        <v>75</v>
      </c>
      <c r="C11" t="s">
        <v>76</v>
      </c>
      <c r="D11" s="6">
        <f>'Besoins'!$B$2*0.3</f>
        <v>0.3</v>
      </c>
      <c r="E11" t="s">
        <v>15</v>
      </c>
    </row>
    <row r="12">
      <c r="A12">
        <v>1</v>
      </c>
      <c r="B12" t="s">
        <v>77</v>
      </c>
      <c r="C12" t="s">
        <v>67</v>
      </c>
      <c r="D12" s="6">
        <f>'Besoins'!$B$2*30</f>
        <v>30</v>
      </c>
      <c r="E12" t="s">
        <v>3</v>
      </c>
    </row>
    <row r="13">
      <c r="A13">
        <v>1</v>
      </c>
      <c r="B13" t="s">
        <v>78</v>
      </c>
      <c r="C13" t="s">
        <v>67</v>
      </c>
      <c r="D13" s="6">
        <f>'Besoins'!$B$2*0.05</f>
        <v>0.05</v>
      </c>
      <c r="E13" t="s">
        <v>15</v>
      </c>
    </row>
    <row r="14">
      <c r="A14">
        <v>1</v>
      </c>
      <c r="B14" t="s">
        <v>79</v>
      </c>
      <c r="C14" t="s">
        <v>67</v>
      </c>
      <c r="D14" s="6">
        <f>'Besoins'!$B$2*0.01</f>
        <v>0.01</v>
      </c>
      <c r="E14" t="s">
        <v>15</v>
      </c>
    </row>
    <row r="15">
      <c r="A15">
        <v>1</v>
      </c>
      <c r="B15" t="s">
        <v>80</v>
      </c>
      <c r="C15" t="s">
        <v>67</v>
      </c>
      <c r="D15" s="6">
        <f>'Besoins'!$B$2*1.5</f>
        <v>1.5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81</v>
      </c>
      <c r="B1"/>
      <c r="C1"/>
      <c r="D1"/>
    </row>
    <row r="2">
      <c r="A2" t="str" s="13">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4">
        <v>82</v>
      </c>
      <c r="B4"/>
      <c r="C4"/>
      <c r="D4"/>
    </row>
    <row r="5">
      <c r="A5" t="s" s="15">
        <v>83</v>
      </c>
      <c r="B5" t="str" s="12">
        <f>Procedure!D2</f>
        <v>Mise en place du poste de travail — Vérifiez les DLC, pesez les denrées, sélectionnez le matériel nécessaire. Désinfectez le matériel et le poste de travail suivant les protocoles.</v>
      </c>
      <c r="C5"/>
      <c r="D5"/>
    </row>
    <row r="6">
      <c r="A6" t="s" s="15">
        <v>84</v>
      </c>
      <c r="B6" t="str" s="12">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6">
        <f>Besoins!E18</f>
        <v>18</v>
      </c>
      <c r="D7" t="str">
        <f>Besoins!F18</f>
        <v>kg</v>
      </c>
    </row>
    <row r="8">
      <c r="A8" t="s" s="15">
        <v>85</v>
      </c>
      <c r="B8" t="str" s="12">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6">
        <f>Besoins!E17</f>
        <v>0.5</v>
      </c>
      <c r="D9" t="str">
        <f>Besoins!F17</f>
        <v>kg</v>
      </c>
    </row>
    <row r="10">
      <c r="A10"/>
      <c r="B10" t="str">
        <f>Besoins!B10</f>
        <v>Vinaigre de Xérès</v>
      </c>
      <c r="C10" s="6">
        <f>Besoins!E10</f>
        <v>0.5</v>
      </c>
      <c r="D10" t="str">
        <f>Besoins!F10</f>
        <v>lt</v>
      </c>
    </row>
    <row r="11">
      <c r="A11"/>
      <c r="B11" t="str">
        <f>Besoins!B13</f>
        <v>Beurre doux 82% MG plaquette</v>
      </c>
      <c r="C11" s="6">
        <f>Besoins!E13</f>
        <v>3</v>
      </c>
      <c r="D11" t="str">
        <f>Besoins!F13</f>
        <v>kg</v>
      </c>
    </row>
    <row r="12">
      <c r="A12"/>
      <c r="B12" t="str">
        <f>Besoins!B16</f>
        <v>Sel fin de cuisine</v>
      </c>
      <c r="C12" s="6">
        <f>Besoins!E16</f>
        <v>0.05</v>
      </c>
      <c r="D12" t="str">
        <f>Besoins!F16</f>
        <v>kg</v>
      </c>
    </row>
    <row r="13">
      <c r="A13"/>
      <c r="B13" t="str">
        <f>Besoins!B9</f>
        <v>Poivre noir moulu</v>
      </c>
      <c r="C13" s="6">
        <f>Besoins!E9</f>
        <v>0.01</v>
      </c>
      <c r="D13" t="str">
        <f>Besoins!F9</f>
        <v>kg</v>
      </c>
    </row>
    <row r="14">
      <c r="A14"/>
      <c r="B14" t="str">
        <f>Besoins!B7</f>
        <v>Câpres au vinaigre bocal</v>
      </c>
      <c r="C14" s="6">
        <f>Besoins!E7</f>
        <v>1.5</v>
      </c>
      <c r="D14" t="str">
        <f>Besoins!F7</f>
        <v>kg</v>
      </c>
    </row>
    <row r="15">
      <c r="A15" t="s" s="15">
        <v>86</v>
      </c>
      <c r="B15" t="str" s="12">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87</v>
      </c>
      <c r="C16" s="6">
        <f>'Besoins'!$B$2*22</f>
        <v>22</v>
      </c>
      <c r="D16" t="s">
        <v>19</v>
      </c>
    </row>
    <row r="17">
      <c r="A17"/>
      <c r="B17" t="str">
        <f>Besoins!B14</f>
        <v>LAIT</v>
      </c>
      <c r="C17" s="6">
        <f>Besoins!E14</f>
        <v>2</v>
      </c>
      <c r="D17" t="str">
        <f>Besoins!F14</f>
        <v>lt</v>
      </c>
    </row>
    <row r="18">
      <c r="A18" t="s" s="15">
        <v>88</v>
      </c>
      <c r="B18" t="str" s="12">
        <f>Procedure!D6</f>
        <v>Dresser et servir — Adjoignez le persil haché au beurre fondu aux câpres. Mélangez. Dressez une portion sur assiette, arrosez copieusement avec le beurre aux câpres. Ajoutez un quartier et une rondelle de citron.</v>
      </c>
      <c r="C18"/>
      <c r="D18"/>
    </row>
    <row r="19">
      <c r="A19"/>
      <c r="B19" t="s">
        <v>89</v>
      </c>
      <c r="C19" s="6">
        <f>'Besoins'!$B$2*0.3</f>
        <v>0.3</v>
      </c>
      <c r="D19" t="s">
        <v>15</v>
      </c>
    </row>
    <row r="20">
      <c r="A20"/>
      <c r="B20" t="str">
        <f>Besoins!B12</f>
        <v>Citron jaune frais (zeste/jus) — à réactualiser</v>
      </c>
      <c r="C20" s="6">
        <f>Besoins!E12</f>
        <v>30</v>
      </c>
      <c r="D20" t="str">
        <f>Besoins!F12</f>
        <v>pc</v>
      </c>
    </row>
    <row r="21">
      <c r="A21"/>
      <c r="B21"/>
      <c r="C21"/>
      <c r="D21"/>
    </row>
    <row r="22">
      <c r="A22" t="s" s="14">
        <v>90</v>
      </c>
      <c r="B22"/>
      <c r="C22"/>
      <c r="D22"/>
    </row>
    <row r="23">
      <c r="A23" t="s" s="15">
        <v>83</v>
      </c>
      <c r="B23" t="str" s="12">
        <f>Procedure!D7</f>
        <v>Délayer la poudre dans l'eau froide en fouettant, puis porter à ébullition en remuant régulièrement.</v>
      </c>
      <c r="C23"/>
      <c r="D23"/>
    </row>
    <row r="24">
      <c r="A24"/>
      <c r="B24" t="str">
        <f>Besoins!B8</f>
        <v>EAU</v>
      </c>
      <c r="C24" s="6">
        <f>Besoins!E8</f>
        <v>21.56</v>
      </c>
      <c r="D24" t="str">
        <f>Besoins!F8</f>
        <v>lt</v>
      </c>
    </row>
    <row r="25">
      <c r="A25"/>
      <c r="B25" t="str">
        <f>Besoins!B11</f>
        <v>Court-bouillon instantané déshydraté (Maggi)</v>
      </c>
      <c r="C25" s="6">
        <f>Besoins!E11</f>
        <v>0.44</v>
      </c>
      <c r="D25" t="str">
        <f>Besoins!F11</f>
        <v>kg</v>
      </c>
    </row>
    <row r="26">
      <c r="A26"/>
      <c r="B26"/>
      <c r="C26"/>
      <c r="D26"/>
    </row>
    <row r="27">
      <c r="A27" t="s" s="16">
        <v>91</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2026-09-24T14:51:31Z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2026-09-24T14:51:31Z</dcterms:modified>
  <cp:revision>1</cp:revision>
</cp:coreProperties>
</file>