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<sst xmlns="http://schemas.openxmlformats.org/spreadsheetml/2006/main" count="92" uniqueCount="92">
  <si>
    <t>Besoins matière</t>
  </si>
  <si>
    <t>Multiplicateur souhaité</t>
  </si>
  <si>
    <t>Quantité de référence</t>
  </si>
  <si>
    <t>pc</t>
  </si>
  <si>
    <t>Quantité obtenue</t>
  </si>
  <si>
    <t>Code</t>
  </si>
  <si>
    <t>Matière première</t>
  </si>
  <si>
    <t>Classe</t>
  </si>
  <si>
    <t>Base (×1, modifiable)</t>
  </si>
  <si>
    <t>Quantité</t>
  </si>
  <si>
    <t>Unité</t>
  </si>
  <si>
    <t>Coût</t>
  </si>
  <si>
    <t>RNM100732</t>
  </si>
  <si>
    <t>Poitrine fumée n°1</t>
  </si>
  <si>
    <t>Charcuterie</t>
  </si>
  <si>
    <t>kg</t>
  </si>
  <si>
    <t>CONS-OLIVE-NOIRE</t>
  </si>
  <si>
    <t>Olives noires dénoyautées bocal</t>
  </si>
  <si>
    <t>Conserves de légumes</t>
  </si>
  <si>
    <t>00000061</t>
  </si>
  <si>
    <t>EAU</t>
  </si>
  <si>
    <t>Matières diverses (à trier)</t>
  </si>
  <si>
    <t>lt</t>
  </si>
  <si>
    <t>FLEUR-THYM</t>
  </si>
  <si>
    <t>Fleur de thym dehydratee</t>
  </si>
  <si>
    <t>Herbes aromatiques séchées</t>
  </si>
  <si>
    <t>HER-ORIGAN</t>
  </si>
  <si>
    <t>Origan séché</t>
  </si>
  <si>
    <t>MEL-HERBES-PRO</t>
  </si>
  <si>
    <t>Herbes de Provence</t>
  </si>
  <si>
    <t>Mélanges et épices composées</t>
  </si>
  <si>
    <t>RNME101403</t>
  </si>
  <si>
    <t>Huile olive vierge extra bidon 5L</t>
  </si>
  <si>
    <t>Assaisonnements et corps gras</t>
  </si>
  <si>
    <t>u</t>
  </si>
  <si>
    <t>FAR-T55</t>
  </si>
  <si>
    <t>Farine de blé T55</t>
  </si>
  <si>
    <t>Farines de blé</t>
  </si>
  <si>
    <t>FROM-EMMENTAL</t>
  </si>
  <si>
    <t>Emmental râpé vrac</t>
  </si>
  <si>
    <t>Fromages de base cuisine</t>
  </si>
  <si>
    <t>LEV-FRAICHE</t>
  </si>
  <si>
    <t>Levure fraîche de boulanger</t>
  </si>
  <si>
    <t>Levures et agents levants</t>
  </si>
  <si>
    <t>SEL-FIN</t>
  </si>
  <si>
    <t>Sel fin de cuisine</t>
  </si>
  <si>
    <t>Sels et condiments de base</t>
  </si>
  <si>
    <t>Total</t>
  </si>
  <si>
    <t>Recette</t>
  </si>
  <si>
    <t>#</t>
  </si>
  <si>
    <t>Verbe</t>
  </si>
  <si>
    <t>Étape</t>
  </si>
  <si>
    <t>Précision technique</t>
  </si>
  <si>
    <t>Durée</t>
  </si>
  <si>
    <t>FOUACE AUX OLIVES ET AUX PETITS LARDONS</t>
  </si>
  <si>
    <t>Dresser et servir — Découper chaque fouace en 20 ou 24 parts.</t>
  </si>
  <si>
    <t>PÂTE À PIZZA</t>
  </si>
  <si>
    <t>Niveau</t>
  </si>
  <si>
    <t>Composant</t>
  </si>
  <si>
    <t>Type</t>
  </si>
  <si>
    <t>Quantité (× multiplicateur, voir feuille Besoins)</t>
  </si>
  <si>
    <t>recette</t>
  </si>
  <si>
    <t xml:space="preserve">    ↳ PÂTE À PIZZA</t>
  </si>
  <si>
    <t xml:space="preserve">        ↳ Farine de blé T55</t>
  </si>
  <si>
    <t>matiere</t>
  </si>
  <si>
    <t xml:space="preserve">        ↳ HUILE OLIVE (L) (conv.)</t>
  </si>
  <si>
    <t>conversion</t>
  </si>
  <si>
    <t xml:space="preserve">        ↳ Levure fraîche de boulanger</t>
  </si>
  <si>
    <t xml:space="preserve">        ↳ Herbes de Provence</t>
  </si>
  <si>
    <t xml:space="preserve">        ↳ Origan séché</t>
  </si>
  <si>
    <t xml:space="preserve">        ↳ EAU</t>
  </si>
  <si>
    <t xml:space="preserve">        ↳ Sel fin de cuisine</t>
  </si>
  <si>
    <t xml:space="preserve">    ↳ Emmental râpé vrac</t>
  </si>
  <si>
    <t xml:space="preserve">    ↳ Olives noires dénoyautées bocal</t>
  </si>
  <si>
    <t xml:space="preserve">    ↳ Poitrine fumée n°1</t>
  </si>
  <si>
    <t xml:space="preserve">    ↳ Fleur de thym dehydratee</t>
  </si>
  <si>
    <t xml:space="preserve">    ↳ Origan séché</t>
  </si>
  <si>
    <t xml:space="preserve">    ↳ HUILE OLIVE (L) (conv.)</t>
  </si>
  <si>
    <t>Fiche technique — FOUACE AUX OLIVES ET AUX PETITS LARDONS</t>
  </si>
  <si>
    <t>FOUACE AUX OLIVES ET AUX PETITS LARDONS  GRO_CDC_027</t>
  </si>
  <si>
    <t>1.</t>
  </si>
  <si>
    <t>2.</t>
  </si>
  <si>
    <t xml:space="preserve">    Origan séché</t>
  </si>
  <si>
    <t xml:space="preserve">    HUILE OLIVE (L) (conv.)</t>
  </si>
  <si>
    <t>3.</t>
  </si>
  <si>
    <t xml:space="preserve">    PÂTE À PIZZA</t>
  </si>
  <si>
    <t>4.</t>
  </si>
  <si>
    <t>5.</t>
  </si>
  <si>
    <t>6.</t>
  </si>
  <si>
    <t>7.</t>
  </si>
  <si>
    <t>↳ PÂTE À PIZZA  GRO_CDC_213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</si>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</sst>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0.8</v>
      </c>
      <c r="E7" s="6">
        <f>D7*$B$2</f>
        <v>0.8</v>
      </c>
      <c r="F7" t="s">
        <v>15</v>
      </c>
      <c r="G7" s="8">
        <f>E7*10.69</f>
        <v>8.552</v>
      </c>
    </row>
    <row r="8">
      <c r="A8" t="s">
        <v>16</v>
      </c>
      <c r="B8" t="s">
        <v>17</v>
      </c>
      <c r="C8" t="s">
        <v>18</v>
      </c>
      <c r="D8" s="4">
        <v>1</v>
      </c>
      <c r="E8" s="6">
        <f>D8*$B$2</f>
        <v>1</v>
      </c>
      <c r="F8" t="s">
        <v>15</v>
      </c>
      <c r="G8" s="8">
        <f>E8*4.8</f>
        <v>4.8</v>
      </c>
    </row>
    <row r="9">
      <c r="A9" t="s" s="9">
        <v>19</v>
      </c>
      <c r="B9" t="s">
        <v>20</v>
      </c>
      <c r="C9" t="s">
        <v>21</v>
      </c>
      <c r="D9" s="4">
        <v>0.725</v>
      </c>
      <c r="E9" s="6">
        <f>D9*$B$2</f>
        <v>0.725</v>
      </c>
      <c r="F9" t="s">
        <v>22</v>
      </c>
      <c r="G9" s="8">
        <f>E9*0.003</f>
        <v>0.002175</v>
      </c>
    </row>
    <row r="10">
      <c r="A10" t="s">
        <v>23</v>
      </c>
      <c r="B10" t="s">
        <v>24</v>
      </c>
      <c r="C10" t="s">
        <v>25</v>
      </c>
      <c r="D10" s="4">
        <v>0.05</v>
      </c>
      <c r="E10" s="6">
        <f>D10*$B$2</f>
        <v>0.05</v>
      </c>
      <c r="F10" t="s">
        <v>15</v>
      </c>
      <c r="G10" s="8">
        <f>E10*28</f>
        <v>1.4</v>
      </c>
    </row>
    <row r="11">
      <c r="A11" t="s">
        <v>26</v>
      </c>
      <c r="B11" t="s">
        <v>27</v>
      </c>
      <c r="C11" t="s">
        <v>25</v>
      </c>
      <c r="D11" s="4">
        <v>0.052</v>
      </c>
      <c r="E11" s="6">
        <f>D11*$B$2</f>
        <v>0.052</v>
      </c>
      <c r="F11" t="s">
        <v>15</v>
      </c>
      <c r="G11" s="8">
        <f>E11*8</f>
        <v>0.416</v>
      </c>
    </row>
    <row r="12">
      <c r="A12" t="s">
        <v>28</v>
      </c>
      <c r="B12" t="s">
        <v>29</v>
      </c>
      <c r="C12" t="s">
        <v>30</v>
      </c>
      <c r="D12" s="4">
        <v>0.0075</v>
      </c>
      <c r="E12" s="6">
        <f>D12*$B$2</f>
        <v>0.0075</v>
      </c>
      <c r="F12" t="s">
        <v>15</v>
      </c>
      <c r="G12" s="8">
        <f>E12*9.5</f>
        <v>0.07125</v>
      </c>
    </row>
    <row r="13">
      <c r="A13" t="s">
        <v>31</v>
      </c>
      <c r="B13" t="s">
        <v>32</v>
      </c>
      <c r="C13" t="s">
        <v>33</v>
      </c>
      <c r="D13" s="4">
        <v>0.075</v>
      </c>
      <c r="E13" s="6">
        <f>D13*$B$2</f>
        <v>0.075</v>
      </c>
      <c r="F13" t="s">
        <v>34</v>
      </c>
      <c r="G13" s="8">
        <f>E13*65.22</f>
        <v>4.8915</v>
      </c>
    </row>
    <row r="14">
      <c r="A14" t="s">
        <v>35</v>
      </c>
      <c r="B14" t="s">
        <v>36</v>
      </c>
      <c r="C14" t="s">
        <v>37</v>
      </c>
      <c r="D14" s="4">
        <v>1.25</v>
      </c>
      <c r="E14" s="6">
        <f>D14*$B$2</f>
        <v>1.25</v>
      </c>
      <c r="F14" t="s">
        <v>15</v>
      </c>
      <c r="G14" s="8">
        <f>E14*0.56</f>
        <v>0.7</v>
      </c>
    </row>
    <row r="15">
      <c r="A15" t="s">
        <v>38</v>
      </c>
      <c r="B15" t="s">
        <v>39</v>
      </c>
      <c r="C15" t="s">
        <v>40</v>
      </c>
      <c r="D15" s="4">
        <v>1.5</v>
      </c>
      <c r="E15" s="6">
        <f>D15*$B$2</f>
        <v>1.5</v>
      </c>
      <c r="F15" t="s">
        <v>15</v>
      </c>
      <c r="G15" s="8">
        <f>E15*7.2</f>
        <v>10.8</v>
      </c>
    </row>
    <row r="16">
      <c r="A16" t="s">
        <v>41</v>
      </c>
      <c r="B16" t="s">
        <v>42</v>
      </c>
      <c r="C16" t="s">
        <v>43</v>
      </c>
      <c r="D16" s="4">
        <v>0.05</v>
      </c>
      <c r="E16" s="6">
        <f>D16*$B$2</f>
        <v>0.05</v>
      </c>
      <c r="F16" t="s">
        <v>15</v>
      </c>
      <c r="G16" s="8">
        <f>E16*2.2</f>
        <v>0.11</v>
      </c>
    </row>
    <row r="17">
      <c r="A17" t="s">
        <v>44</v>
      </c>
      <c r="B17" t="s">
        <v>45</v>
      </c>
      <c r="C17" t="s">
        <v>46</v>
      </c>
      <c r="D17" s="4">
        <v>0.019</v>
      </c>
      <c r="E17" s="6">
        <f>D17*$B$2</f>
        <v>0.019</v>
      </c>
      <c r="F17" t="s">
        <v>15</v>
      </c>
      <c r="G17" s="8">
        <f>E17*0.35</f>
        <v>0.00665</v>
      </c>
    </row>
    <row r="18">
      <c r="A18"/>
      <c r="B18"/>
      <c r="C18"/>
      <c r="D18"/>
      <c r="E18"/>
      <c r="F18" t="s" s="10">
        <v>47</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c r="D2" t="inlineStr" s="12">
        <is>
          <t>Mise en place du poste de travail — Vérifier les D.L.C., peser les denrées, sélectionner le matériel nécessaire. Désinfecter le matériel et le poste de travail suivant les protocoles.</t>
        </is>
      </c>
      <c r="E2" t="s" s="12"/>
      <c r="F2"/>
    </row>
    <row r="3">
      <c r="A3" t="s">
        <v>54</v>
      </c>
      <c r="B3">
        <v>2</v>
      </c>
      <c r="C3"/>
      <c r="D3" t="inlineStr" s="12">
        <is>
          <t>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t>
        </is>
      </c>
      <c r="E3" t="s" s="12"/>
      <c r="F3"/>
    </row>
    <row r="4">
      <c r="A4" t="s">
        <v>54</v>
      </c>
      <c r="B4">
        <v>3</v>
      </c>
      <c r="C4"/>
      <c r="D4" t="inlineStr" s="12">
        <is>
          <t>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t>
        </is>
      </c>
      <c r="E4" t="s" s="12"/>
      <c r="F4"/>
    </row>
    <row r="5">
      <c r="A5" t="s">
        <v>54</v>
      </c>
      <c r="B5">
        <v>4</v>
      </c>
      <c r="C5"/>
      <c r="D5" t="inlineStr" s="12">
        <is>
          <t>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t>
        </is>
      </c>
      <c r="E5" t="s" s="12"/>
      <c r="F5"/>
    </row>
    <row r="6">
      <c r="A6" t="s">
        <v>54</v>
      </c>
      <c r="B6">
        <v>5</v>
      </c>
      <c r="C6"/>
      <c r="D6" t="inlineStr" s="12">
        <is>
          <t>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t>
        </is>
      </c>
      <c r="E6" t="s" s="12"/>
      <c r="F6"/>
    </row>
    <row r="7">
      <c r="A7" t="s">
        <v>54</v>
      </c>
      <c r="B7">
        <v>6</v>
      </c>
      <c r="C7"/>
      <c r="D7" t="s" s="12">
        <v>55</v>
      </c>
      <c r="E7" t="s" s="12"/>
      <c r="F7"/>
    </row>
    <row r="8">
      <c r="A8" t="s">
        <v>54</v>
      </c>
      <c r="B8">
        <v>7</v>
      </c>
      <c r="C8"/>
      <c r="D8" t="inlineStr" s="12">
        <is>
          <t>Suggestions — La fouace peut être parfumée, aux noix, à la sauge, au thym, au romarin et aux anchois. Elle peut être agrémentée de graines de pavot, de sésame et d'anis, après le badigeonnage d'huile.</t>
        </is>
      </c>
      <c r="E8" t="s" s="12"/>
      <c r="F8"/>
    </row>
    <row r="9">
      <c r="A9" t="s">
        <v>56</v>
      </c>
      <c r="B9">
        <v>1</v>
      </c>
      <c r="C9"/>
      <c r="D9" t="inlineStr" s="12">
        <is>
          <t>Mise en place du poste de travail — Vérifier les DLC, peser les denrées, sélectionner le matériel nécessaire. Laver et désinfecter le matériel et le poste de travail en suivant les protocoles.</t>
        </is>
      </c>
      <c r="E9" t="s" s="12"/>
      <c r="F9"/>
    </row>
    <row r="10">
      <c r="A10" t="s">
        <v>56</v>
      </c>
      <c r="B10">
        <v>2</v>
      </c>
      <c r="C10"/>
      <c r="D10" t="inlineStr" s="12">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t="s" s="12"/>
      <c r="F10"/>
    </row>
    <row r="11">
      <c r="A11" t="s">
        <v>56</v>
      </c>
      <c r="B11">
        <v>3</v>
      </c>
      <c r="C11"/>
      <c r="D11" t="inlineStr" s="12">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t="s" s="12"/>
      <c r="F11"/>
    </row>
    <row r="12">
      <c r="A12" t="s">
        <v>56</v>
      </c>
      <c r="B12">
        <v>4</v>
      </c>
      <c r="C12"/>
      <c r="D12" t="inlineStr" s="12">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t="s" s="12"/>
      <c r="F12"/>
    </row>
    <row r="13">
      <c r="A13" t="s">
        <v>56</v>
      </c>
      <c r="B13">
        <v>5</v>
      </c>
      <c r="C13"/>
      <c r="D13" t="inlineStr" s="12">
        <is>
          <t>Suggestions — On peut surgeler les abaisses de pizza sur leur feuille de papier sulfurisée. Indiquer la traçabilité et la date de congélation. Cette pâte sert pour la fabrication des pissaladières, des pizzas, des fougasses, des calzones, etc.</t>
        </is>
      </c>
      <c r="E13" t="s" s="12"/>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54</v>
      </c>
      <c r="C2" t="s">
        <v>61</v>
      </c>
      <c r="D2" s="6">
        <f>'Besoins'!$B$2*100</f>
        <v>100</v>
      </c>
      <c r="E2" t="s">
        <v>3</v>
      </c>
    </row>
    <row r="3">
      <c r="A3">
        <v>1</v>
      </c>
      <c r="B3" t="s">
        <v>62</v>
      </c>
      <c r="C3" t="s">
        <v>61</v>
      </c>
      <c r="D3" s="6">
        <f>'Besoins'!$B$2*10</f>
        <v>10</v>
      </c>
      <c r="E3" t="s">
        <v>15</v>
      </c>
    </row>
    <row r="4">
      <c r="A4">
        <v>2</v>
      </c>
      <c r="B4" t="s">
        <v>63</v>
      </c>
      <c r="C4" t="s">
        <v>64</v>
      </c>
      <c r="D4" s="6">
        <f>'Besoins'!$B$2*1.25</f>
        <v>1.25</v>
      </c>
      <c r="E4" t="s">
        <v>15</v>
      </c>
    </row>
    <row r="5">
      <c r="A5">
        <v>2</v>
      </c>
      <c r="B5" t="s">
        <v>65</v>
      </c>
      <c r="C5" t="s">
        <v>66</v>
      </c>
      <c r="D5" s="6">
        <f>'Besoins'!$B$2*0.125</f>
        <v>0.125</v>
      </c>
      <c r="E5" t="s">
        <v>22</v>
      </c>
    </row>
    <row r="6">
      <c r="A6">
        <v>2</v>
      </c>
      <c r="B6" t="s">
        <v>67</v>
      </c>
      <c r="C6" t="s">
        <v>64</v>
      </c>
      <c r="D6" s="6">
        <f>'Besoins'!$B$2*0.05</f>
        <v>0.05</v>
      </c>
      <c r="E6" t="s">
        <v>15</v>
      </c>
    </row>
    <row r="7">
      <c r="A7">
        <v>2</v>
      </c>
      <c r="B7" t="s">
        <v>68</v>
      </c>
      <c r="C7" t="s">
        <v>64</v>
      </c>
      <c r="D7" s="6">
        <f>'Besoins'!$B$2*0.0075</f>
        <v>0.0075</v>
      </c>
      <c r="E7" t="s">
        <v>15</v>
      </c>
    </row>
    <row r="8">
      <c r="A8">
        <v>2</v>
      </c>
      <c r="B8" t="s">
        <v>69</v>
      </c>
      <c r="C8" t="s">
        <v>64</v>
      </c>
      <c r="D8" s="6">
        <f>'Besoins'!$B$2*0.002</f>
        <v>0.002</v>
      </c>
      <c r="E8" t="s">
        <v>15</v>
      </c>
    </row>
    <row r="9">
      <c r="A9">
        <v>2</v>
      </c>
      <c r="B9" t="s">
        <v>70</v>
      </c>
      <c r="C9" t="s">
        <v>64</v>
      </c>
      <c r="D9" s="6">
        <f>'Besoins'!$B$2*0.725</f>
        <v>0.725</v>
      </c>
      <c r="E9" t="s">
        <v>22</v>
      </c>
    </row>
    <row r="10">
      <c r="A10">
        <v>2</v>
      </c>
      <c r="B10" t="s">
        <v>71</v>
      </c>
      <c r="C10" t="s">
        <v>64</v>
      </c>
      <c r="D10" s="6">
        <f>'Besoins'!$B$2*0.019</f>
        <v>0.019</v>
      </c>
      <c r="E10" t="s">
        <v>15</v>
      </c>
    </row>
    <row r="11">
      <c r="A11">
        <v>1</v>
      </c>
      <c r="B11" t="s">
        <v>72</v>
      </c>
      <c r="C11" t="s">
        <v>64</v>
      </c>
      <c r="D11" s="6">
        <f>'Besoins'!$B$2*1.5</f>
        <v>1.5</v>
      </c>
      <c r="E11" t="s">
        <v>15</v>
      </c>
    </row>
    <row r="12">
      <c r="A12">
        <v>1</v>
      </c>
      <c r="B12" t="s">
        <v>73</v>
      </c>
      <c r="C12" t="s">
        <v>64</v>
      </c>
      <c r="D12" s="6">
        <f>'Besoins'!$B$2*1</f>
        <v>1</v>
      </c>
      <c r="E12" t="s">
        <v>15</v>
      </c>
    </row>
    <row r="13">
      <c r="A13">
        <v>1</v>
      </c>
      <c r="B13" t="s">
        <v>74</v>
      </c>
      <c r="C13" t="s">
        <v>64</v>
      </c>
      <c r="D13" s="6">
        <f>'Besoins'!$B$2*0.8</f>
        <v>0.8</v>
      </c>
      <c r="E13" t="s">
        <v>15</v>
      </c>
    </row>
    <row r="14">
      <c r="A14">
        <v>1</v>
      </c>
      <c r="B14" t="s">
        <v>75</v>
      </c>
      <c r="C14" t="s">
        <v>64</v>
      </c>
      <c r="D14" s="6">
        <f>'Besoins'!$B$2*0.05</f>
        <v>0.05</v>
      </c>
      <c r="E14" t="s">
        <v>15</v>
      </c>
    </row>
    <row r="15">
      <c r="A15">
        <v>1</v>
      </c>
      <c r="B15" t="s">
        <v>76</v>
      </c>
      <c r="C15" t="s">
        <v>64</v>
      </c>
      <c r="D15" s="6">
        <f>'Besoins'!$B$2*0.05</f>
        <v>0.05</v>
      </c>
      <c r="E15" t="s">
        <v>15</v>
      </c>
    </row>
    <row r="16">
      <c r="A16">
        <v>1</v>
      </c>
      <c r="B16" t="s">
        <v>77</v>
      </c>
      <c r="C16" t="s">
        <v>66</v>
      </c>
      <c r="D16" s="6">
        <f>'Besoins'!$B$2*0.25</f>
        <v>0.25</v>
      </c>
      <c r="E16"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2">
        <v>78</v>
      </c>
      <c r="B1"/>
      <c r="C1"/>
      <c r="D1"/>
    </row>
    <row r="2">
      <c r="A2" t="str" s="13">
        <f>"GRO_CDC_027 · GRO.ENT.FR · référence : "&amp;Besoins!B3&amp;" "&amp;Besoins!C3&amp;" · multiplicateur réglable sur la feuille ""Besoins"""</f>
        <v>GRO_CDC_027 · GRO.ENT.FR · référence : 100 pc · multiplicateur réglable sur la feuille </v>
      </c>
      <c r="B2"/>
      <c r="C2"/>
      <c r="D2"/>
    </row>
    <row r="3">
      <c r="A3"/>
      <c r="B3"/>
      <c r="C3"/>
      <c r="D3"/>
    </row>
    <row r="4">
      <c r="A4" t="s" s="14">
        <v>79</v>
      </c>
      <c r="B4"/>
      <c r="C4"/>
      <c r="D4"/>
    </row>
    <row r="5">
      <c r="A5" t="s" s="15">
        <v>80</v>
      </c>
      <c r="B5" t="str" s="12">
        <f>Procedure!D2</f>
        <v>Mise en place du poste de travail — Vérifier les D.L.C., peser les denrées, sélectionner le matériel nécessaire. Désinfecter le matériel et le poste de travail suivant les protocoles.</v>
      </c>
      <c r="C5"/>
      <c r="D5"/>
    </row>
    <row r="6">
      <c r="A6" t="s" s="15">
        <v>81</v>
      </c>
      <c r="B6" t="str" s="12">
        <f>Procedure!D3</f>
        <v>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v>
      </c>
      <c r="C6"/>
      <c r="D6"/>
    </row>
    <row r="7">
      <c r="A7"/>
      <c r="B7" t="str">
        <f>Besoins!B7</f>
        <v>Poitrine fumée n°1</v>
      </c>
      <c r="C7" s="6">
        <f>Besoins!E7</f>
        <v>0.8</v>
      </c>
      <c r="D7" t="str">
        <f>Besoins!F7</f>
        <v>kg</v>
      </c>
    </row>
    <row r="8">
      <c r="A8"/>
      <c r="B8" t="str">
        <f>Besoins!B10</f>
        <v>Fleur de thym dehydratee</v>
      </c>
      <c r="C8" s="6">
        <f>Besoins!E10</f>
        <v>0.05</v>
      </c>
      <c r="D8" t="str">
        <f>Besoins!F10</f>
        <v>kg</v>
      </c>
    </row>
    <row r="9">
      <c r="A9"/>
      <c r="B9" t="s">
        <v>82</v>
      </c>
      <c r="C9" s="6">
        <f>'Besoins'!$B$2*0.05</f>
        <v>0.05</v>
      </c>
      <c r="D9" t="s">
        <v>15</v>
      </c>
    </row>
    <row r="10">
      <c r="A10"/>
      <c r="B10" t="s">
        <v>83</v>
      </c>
      <c r="C10" s="6">
        <f>'Besoins'!$B$2*0.25</f>
        <v>0.25</v>
      </c>
      <c r="D10" t="s">
        <v>22</v>
      </c>
    </row>
    <row r="11">
      <c r="A11" t="s" s="15">
        <v>84</v>
      </c>
      <c r="B11" t="str" s="12">
        <f>Procedure!D4</f>
        <v>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v>
      </c>
      <c r="C11"/>
      <c r="D11"/>
    </row>
    <row r="12">
      <c r="A12"/>
      <c r="B12" t="s">
        <v>85</v>
      </c>
      <c r="C12" s="6">
        <f>'Besoins'!$B$2*10</f>
        <v>10</v>
      </c>
      <c r="D12" t="s">
        <v>15</v>
      </c>
    </row>
    <row r="13">
      <c r="A13" t="s" s="15">
        <v>86</v>
      </c>
      <c r="B13" t="str" s="12">
        <f>Procedure!D5</f>
        <v>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v>
      </c>
      <c r="C13"/>
      <c r="D13"/>
    </row>
    <row r="14">
      <c r="A14"/>
      <c r="B14" t="str">
        <f>Besoins!B15</f>
        <v>Emmental râpé vrac</v>
      </c>
      <c r="C14" s="6">
        <f>Besoins!E15</f>
        <v>1.5</v>
      </c>
      <c r="D14" t="str">
        <f>Besoins!F15</f>
        <v>kg</v>
      </c>
    </row>
    <row r="15">
      <c r="A15"/>
      <c r="B15" t="str">
        <f>Besoins!B8</f>
        <v>Olives noires dénoyautées bocal</v>
      </c>
      <c r="C15" s="6">
        <f>Besoins!E8</f>
        <v>1</v>
      </c>
      <c r="D15" t="str">
        <f>Besoins!F8</f>
        <v>kg</v>
      </c>
    </row>
    <row r="16">
      <c r="A16"/>
      <c r="B16" t="str">
        <f>Besoins!B7</f>
        <v>Poitrine fumée n°1</v>
      </c>
      <c r="C16" s="6">
        <f>Besoins!E7</f>
        <v>0.8</v>
      </c>
      <c r="D16" t="str">
        <f>Besoins!F7</f>
        <v>kg</v>
      </c>
    </row>
    <row r="17">
      <c r="A17" t="s" s="15">
        <v>87</v>
      </c>
      <c r="B17" t="str" s="12">
        <f>Procedure!D6</f>
        <v>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v>
      </c>
      <c r="C17"/>
      <c r="D17"/>
    </row>
    <row r="18">
      <c r="A18"/>
      <c r="B18" t="s">
        <v>83</v>
      </c>
      <c r="C18" s="6">
        <f>'Besoins'!$B$2*0.25</f>
        <v>0.25</v>
      </c>
      <c r="D18" t="s">
        <v>22</v>
      </c>
    </row>
    <row r="19">
      <c r="A19" t="s" s="15">
        <v>88</v>
      </c>
      <c r="B19" t="str" s="12">
        <f>Procedure!D7</f>
        <v>Dresser et servir — Découper chaque fouace en 20 ou 24 parts.</v>
      </c>
      <c r="C19"/>
      <c r="D19"/>
    </row>
    <row r="20">
      <c r="A20" t="s" s="15">
        <v>89</v>
      </c>
      <c r="B20" t="str" s="12">
        <f>Procedure!D8</f>
        <v>Suggestions — La fouace peut être parfumée, aux noix, à la sauge, au thym, au romarin et aux anchois. Elle peut être agrémentée de graines de pavot, de sésame et d'anis, après le badigeonnage d'huile.</v>
      </c>
      <c r="C20"/>
      <c r="D20"/>
    </row>
    <row r="21">
      <c r="A21"/>
      <c r="B21"/>
      <c r="C21"/>
      <c r="D21"/>
    </row>
    <row r="22">
      <c r="A22" t="s" s="14">
        <v>90</v>
      </c>
      <c r="B22"/>
      <c r="C22"/>
      <c r="D22"/>
    </row>
    <row r="23">
      <c r="A23" t="s" s="15">
        <v>80</v>
      </c>
      <c r="B23" t="str" s="12">
        <f>Procedure!D9</f>
        <v>Mise en place du poste de travail — Vérifier les DLC, peser les denrées, sélectionner le matériel nécessaire. Laver et désinfecter le matériel et le poste de travail en suivant les protocoles.</v>
      </c>
      <c r="C23"/>
      <c r="D23"/>
    </row>
    <row r="24">
      <c r="A24" t="s" s="15">
        <v>81</v>
      </c>
      <c r="B24" t="str" s="12">
        <f>Procedure!D10</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4"/>
      <c r="D24"/>
    </row>
    <row r="25">
      <c r="A25"/>
      <c r="B25" t="s">
        <v>83</v>
      </c>
      <c r="C25" s="6">
        <f>'Besoins'!$B$2*0.125</f>
        <v>0.125</v>
      </c>
      <c r="D25" t="s">
        <v>22</v>
      </c>
    </row>
    <row r="26">
      <c r="A26" t="s" s="15">
        <v>84</v>
      </c>
      <c r="B26" t="str" s="12">
        <f>Procedure!D11</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6"/>
      <c r="D26"/>
    </row>
    <row r="27">
      <c r="A27"/>
      <c r="B27" t="str">
        <f>Besoins!B14</f>
        <v>Farine de blé T55</v>
      </c>
      <c r="C27" s="6">
        <f>Besoins!E14</f>
        <v>1.25</v>
      </c>
      <c r="D27" t="str">
        <f>Besoins!F14</f>
        <v>kg</v>
      </c>
    </row>
    <row r="28">
      <c r="A28"/>
      <c r="B28" t="s">
        <v>83</v>
      </c>
      <c r="C28" s="6">
        <f>'Besoins'!$B$2*0.125</f>
        <v>0.125</v>
      </c>
      <c r="D28" t="s">
        <v>22</v>
      </c>
    </row>
    <row r="29">
      <c r="A29"/>
      <c r="B29" t="str">
        <f>Besoins!B16</f>
        <v>Levure fraîche de boulanger</v>
      </c>
      <c r="C29" s="6">
        <f>Besoins!E16</f>
        <v>0.05</v>
      </c>
      <c r="D29" t="str">
        <f>Besoins!F16</f>
        <v>kg</v>
      </c>
    </row>
    <row r="30">
      <c r="A30"/>
      <c r="B30" t="str">
        <f>Besoins!B12</f>
        <v>Herbes de Provence</v>
      </c>
      <c r="C30" s="6">
        <f>Besoins!E12</f>
        <v>0.0075</v>
      </c>
      <c r="D30" t="str">
        <f>Besoins!F12</f>
        <v>kg</v>
      </c>
    </row>
    <row r="31">
      <c r="A31"/>
      <c r="B31" t="s">
        <v>82</v>
      </c>
      <c r="C31" s="6">
        <f>'Besoins'!$B$2*0.002</f>
        <v>0.002</v>
      </c>
      <c r="D31" t="s">
        <v>15</v>
      </c>
    </row>
    <row r="32">
      <c r="A32"/>
      <c r="B32" t="str">
        <f>Besoins!B9</f>
        <v>EAU</v>
      </c>
      <c r="C32" s="6">
        <f>Besoins!E9</f>
        <v>0.725</v>
      </c>
      <c r="D32" t="str">
        <f>Besoins!F9</f>
        <v>lt</v>
      </c>
    </row>
    <row r="33">
      <c r="A33"/>
      <c r="B33" t="str">
        <f>Besoins!B17</f>
        <v>Sel fin de cuisine</v>
      </c>
      <c r="C33" s="6">
        <f>Besoins!E17</f>
        <v>0.019</v>
      </c>
      <c r="D33" t="str">
        <f>Besoins!F17</f>
        <v>kg</v>
      </c>
    </row>
    <row r="34">
      <c r="A34" t="s" s="15">
        <v>86</v>
      </c>
      <c r="B34" t="str" s="12">
        <f>Procedure!D12</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4"/>
      <c r="D34"/>
    </row>
    <row r="35">
      <c r="A35" t="s" s="15">
        <v>87</v>
      </c>
      <c r="B35" t="str" s="12">
        <f>Procedure!D13</f>
        <v>Suggestions — On peut surgeler les abaisses de pizza sur leur feuille de papier sulfurisée. Indiquer la traçabilité et la date de congélation. Cette pâte sert pour la fabrication des pissaladières, des pizzas, des fougasses, des calzones, etc.</v>
      </c>
      <c r="C35"/>
      <c r="D35"/>
    </row>
    <row r="36">
      <c r="A36"/>
      <c r="B36"/>
      <c r="C36"/>
      <c r="D36"/>
    </row>
    <row r="37">
      <c r="A37" t="s" s="16">
        <v>91</v>
      </c>
      <c r="B37"/>
      <c r="C37"/>
      <c r="D37"/>
    </row>
  </sheetData>
  <sheetProtection sheet="1" formatRows="0" formatColumns="0"/>
  <mergeCells count="17">
    <mergeCell ref="A1:D1"/>
    <mergeCell ref="A2:D2"/>
    <mergeCell ref="A4:D4"/>
    <mergeCell ref="B5:D5"/>
    <mergeCell ref="B6:D6"/>
    <mergeCell ref="B11:D11"/>
    <mergeCell ref="B13:D13"/>
    <mergeCell ref="B17:D17"/>
    <mergeCell ref="B19:D19"/>
    <mergeCell ref="B20:D20"/>
    <mergeCell ref="A22:D22"/>
    <mergeCell ref="B23:D23"/>
    <mergeCell ref="B24:D24"/>
    <mergeCell ref="B26:D26"/>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2026-09-24T15:41:47Z</dcterms:created>
  <dc:title>FOUACE AUX OLIVES ET AUX PETITS</dc:title>
  <dc:subject/>
  <dc:creator>CUIS.web</dc:creator>
  <cp:lastModifiedBy/>
  <cp:keywords/>
  <dc:description>Export automatique — moteur récursif d'origine : Bernard Vandendaele</dc:description>
  <cp:category/>
  <dc:language>en-US</dc:language>
  <dcterms:modified xsi:type="dcterms:W3CDTF">2026-09-24T15:41:47Z</dcterms:modified>
  <cp:revision>1</cp:revision>
</cp:coreProperties>
</file>