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<sst xmlns="http://schemas.openxmlformats.org/spreadsheetml/2006/main" count="105" uniqueCount="105">
  <si>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</si>
  <si>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</si>
  <si>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</si>
  <si>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</si>
  <si>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</si>
  <si>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</si>
  <si>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</si>
  <si>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</si>
  <si>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</si>
  <si>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</si>
  <si>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</si>
  <si>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</si>
  <si>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</si>
  <si>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</si>
  <si>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</si>
  <si>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</si>
  <si>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</si>
  <si>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</si>
  <si>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</si>
  <si>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</si>
  <si>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</si>
  <si>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</si>
  <si>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</si>
  <si>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</si>
  <si>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</si>
  <si>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</si>
  <si>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</si>
  <si>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</si>
  <si>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</si>
  <si>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</si>
  <si>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</si>
  <si>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</si>
  <si>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</si>
  <si>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</si>
  <si>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</si>
  <si>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</si>
  <si>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</si>
  <si>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</si>
  <si>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</si>
  <si>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</si>
  <si>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</si>
  <si>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</si>
  <si>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</si>
  <si>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</si>
  <si>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</si>
  <si>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</si>
  <si>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</si>
  <si>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</si>
  <si>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</si>
  <si>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</si>
  <si>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</si>
  <si>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</si>
  <si>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</si>
  <si>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</si>
  <si>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</si>
  <si>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</si>
  <si>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</si>
  <si>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</si>
  <si>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</si>
  <si>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</si>
  <si>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</si>
  <si>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</si>
  <si>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</si>
  <si>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</si>
  <si>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</si>
  <si>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CRÈME D'AVOCAT ET GALETTE DE POLENTA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</si>
  <si>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</si>
  <si>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</si>
  <si>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Niveau</t>
  </si>
  <si>
    <t>Composant</t>
  </si>
  <si>
    <t>Type</t>
  </si>
  <si>
    <t>Quantité (× multiplicateur, voir feuille Besoins)</t>
  </si>
  <si>
    <t>recette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</si>
  <si>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</si>
  <si>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</si>
  <si>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</si>
  <si>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</si>
  <si>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 (conv.)</t>
  </si>
  <si>
    <t>conversion</t>
  </si>
  <si>
    <t xml:space="preserve">    ↳ Tabasco Gouttes (conv.)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</si>
  <si>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</si>
  <si>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</si>
  <si>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</si>
  <si>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</si>
  <si>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</si>
  <si>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</si>
  <si>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 (conv.)</t>
  </si>
  <si>
    <t xml:space="preserve">    ↳ EAU</t>
  </si>
  <si>
    <t xml:space="preserve">    ↳ Sel fin de cuisine</t>
  </si>
  <si>
    <t xml:space="preserve">    ↳ Poivre noir moulu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</si>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</sst>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3</v>
      </c>
      <c r="G7" s="9">
        <f>E7*0.27</f>
        <v>1.35</v>
      </c>
    </row>
    <row r="8">
      <c r="A8" t="s">
        <v>15</v>
      </c>
      <c r="B8" t="s">
        <v>16</v>
      </c>
      <c r="C8" t="s">
        <v>17</v>
      </c>
      <c r="D8" s="4">
        <v>0.00166</v>
      </c>
      <c r="E8" s="6">
        <f>D8*$B$2</f>
        <v>0.00166</v>
      </c>
      <c r="F8" t="s">
        <v>18</v>
      </c>
      <c r="G8" s="9">
        <f>E8*18</f>
        <v>0.02988</v>
      </c>
    </row>
    <row r="9">
      <c r="A9" t="s" s="8">
        <v>19</v>
      </c>
      <c r="B9" t="s">
        <v>20</v>
      </c>
      <c r="C9" t="s">
        <v>21</v>
      </c>
      <c r="D9" s="4">
        <v>8.4</v>
      </c>
      <c r="E9" s="6">
        <f>D9*$B$2</f>
        <v>8.4</v>
      </c>
      <c r="F9" t="s">
        <v>18</v>
      </c>
      <c r="G9" s="9">
        <f>E9*0.003</f>
        <v>0.0252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E10*12.5</f>
        <v>0.15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29</v>
      </c>
      <c r="G11" s="9">
        <f>E11*65.22</f>
        <v>1.9566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25</v>
      </c>
      <c r="G12" s="9">
        <f>E12*1.1</f>
        <v>1.65</v>
      </c>
    </row>
    <row r="13">
      <c r="A13" t="s">
        <v>33</v>
      </c>
      <c r="B13" t="s">
        <v>34</v>
      </c>
      <c r="C13" t="s">
        <v>35</v>
      </c>
      <c r="D13" s="4">
        <v>50</v>
      </c>
      <c r="E13" s="6">
        <f>D13*$B$2</f>
        <v>50</v>
      </c>
      <c r="F13" t="s">
        <v>3</v>
      </c>
      <c r="G13" s="9">
        <f>E13*0.9</f>
        <v>45</v>
      </c>
    </row>
    <row r="14">
      <c r="A14" t="s">
        <v>36</v>
      </c>
      <c r="B14" t="s">
        <v>37</v>
      </c>
      <c r="C14" t="s">
        <v>38</v>
      </c>
      <c r="D14" s="4">
        <v>0.1</v>
      </c>
      <c r="E14" s="6">
        <f>D14*$B$2</f>
        <v>0.1</v>
      </c>
      <c r="F14" t="s">
        <v>25</v>
      </c>
      <c r="G14" s="9">
        <f>E14*5.2</f>
        <v>0.52</v>
      </c>
    </row>
    <row r="15">
      <c r="A15" t="s" s="8">
        <v>39</v>
      </c>
      <c r="B15" t="s">
        <v>40</v>
      </c>
      <c r="C15" t="s">
        <v>41</v>
      </c>
      <c r="D15" s="4">
        <v>6</v>
      </c>
      <c r="E15" s="6">
        <f>D15*$B$2</f>
        <v>6</v>
      </c>
      <c r="F15" t="s">
        <v>3</v>
      </c>
      <c r="G15" s="9">
        <f>E15*0</f>
        <v>0</v>
      </c>
    </row>
    <row r="16">
      <c r="A16" t="s">
        <v>42</v>
      </c>
      <c r="B16" t="s">
        <v>43</v>
      </c>
      <c r="C16" t="s">
        <v>44</v>
      </c>
      <c r="D16" s="4">
        <v>0.06</v>
      </c>
      <c r="E16" s="6">
        <f>D16*$B$2</f>
        <v>0.06</v>
      </c>
      <c r="F16" t="s">
        <v>25</v>
      </c>
      <c r="G16" s="9">
        <f>E16*6.5</f>
        <v>0.39</v>
      </c>
    </row>
    <row r="17">
      <c r="A17" t="s">
        <v>45</v>
      </c>
      <c r="B17" t="s">
        <v>46</v>
      </c>
      <c r="C17" t="s">
        <v>44</v>
      </c>
      <c r="D17" s="4">
        <v>1.5</v>
      </c>
      <c r="E17" s="6">
        <f>D17*$B$2</f>
        <v>1.5</v>
      </c>
      <c r="F17" t="s">
        <v>25</v>
      </c>
      <c r="G17" s="9">
        <f>E17*0.4</f>
        <v>0.6</v>
      </c>
    </row>
    <row r="18">
      <c r="A18" t="s">
        <v>47</v>
      </c>
      <c r="B18" t="s">
        <v>48</v>
      </c>
      <c r="C18" t="s">
        <v>49</v>
      </c>
      <c r="D18" s="4">
        <v>1</v>
      </c>
      <c r="E18" s="6">
        <f>D18*$B$2</f>
        <v>1</v>
      </c>
      <c r="F18" t="s">
        <v>25</v>
      </c>
      <c r="G18" s="9">
        <f>E18*5.6</f>
        <v>5.6</v>
      </c>
    </row>
    <row r="19">
      <c r="A19" t="s">
        <v>50</v>
      </c>
      <c r="B19" t="s">
        <v>51</v>
      </c>
      <c r="C19" t="s">
        <v>52</v>
      </c>
      <c r="D19" s="4">
        <v>0.12</v>
      </c>
      <c r="E19" s="6">
        <f>D19*$B$2</f>
        <v>0.12</v>
      </c>
      <c r="F19" t="s">
        <v>25</v>
      </c>
      <c r="G19" s="9">
        <f>E19*0.42</f>
        <v>0.0504</v>
      </c>
    </row>
    <row r="20">
      <c r="A20" t="s">
        <v>53</v>
      </c>
      <c r="B20" t="s">
        <v>54</v>
      </c>
      <c r="C20" t="s">
        <v>52</v>
      </c>
      <c r="D20" s="4">
        <v>0.045</v>
      </c>
      <c r="E20" s="6">
        <f>D20*$B$2</f>
        <v>0.045</v>
      </c>
      <c r="F20" t="s">
        <v>25</v>
      </c>
      <c r="G20" s="9">
        <f>E20*0.35</f>
        <v>0.01575</v>
      </c>
    </row>
    <row r="21">
      <c r="A21" t="s">
        <v>55</v>
      </c>
      <c r="B21" t="s">
        <v>56</v>
      </c>
      <c r="C21" t="s">
        <v>57</v>
      </c>
      <c r="D21" s="4">
        <v>1.5</v>
      </c>
      <c r="E21" s="6">
        <f>D21*$B$2</f>
        <v>1.5</v>
      </c>
      <c r="F21" t="s">
        <v>25</v>
      </c>
      <c r="G21" s="9">
        <f>E21*2.92</f>
        <v>4.38</v>
      </c>
    </row>
    <row r="22">
      <c r="A22"/>
      <c r="B22"/>
      <c r="C22"/>
      <c r="D22"/>
      <c r="E22"/>
      <c r="F22" t="s" s="10">
        <v>58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/>
      <c r="D2" t="s" s="12">
        <v>66</v>
      </c>
      <c r="E2" t="s" s="12"/>
      <c r="F2"/>
    </row>
    <row r="3">
      <c r="A3" t="s">
        <v>65</v>
      </c>
      <c r="B3">
        <v>2</v>
      </c>
      <c r="C3"/>
      <c r="D3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2"/>
      <c r="F3"/>
    </row>
    <row r="4">
      <c r="A4" t="s">
        <v>65</v>
      </c>
      <c r="B4">
        <v>3</v>
      </c>
      <c r="C4"/>
      <c r="D4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2"/>
      <c r="F4"/>
    </row>
    <row r="5">
      <c r="A5" t="s">
        <v>65</v>
      </c>
      <c r="B5">
        <v>4</v>
      </c>
      <c r="C5"/>
      <c r="D5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2"/>
      <c r="F5"/>
    </row>
    <row r="6">
      <c r="A6" t="s">
        <v>65</v>
      </c>
      <c r="B6">
        <v>5</v>
      </c>
      <c r="C6"/>
      <c r="D6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2"/>
      <c r="F6"/>
    </row>
    <row r="7">
      <c r="A7" t="s">
        <v>65</v>
      </c>
      <c r="B7">
        <v>6</v>
      </c>
      <c r="C7"/>
      <c r="D7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2"/>
      <c r="F7"/>
    </row>
    <row r="8">
      <c r="A8" t="s">
        <v>65</v>
      </c>
      <c r="B8">
        <v>7</v>
      </c>
      <c r="C8"/>
      <c r="D8" t="s" s="12">
        <v>67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65</v>
      </c>
      <c r="C2" t="s">
        <v>72</v>
      </c>
      <c r="D2" s="6">
        <f>'Besoins'!$B$2*100</f>
        <v>100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'Besoins'!$B$2*50</f>
        <v>50</v>
      </c>
      <c r="E3" t="s">
        <v>3</v>
      </c>
    </row>
    <row r="4">
      <c r="A4">
        <v>1</v>
      </c>
      <c r="B4" t="s">
        <v>75</v>
      </c>
      <c r="C4" t="s">
        <v>74</v>
      </c>
      <c r="D4" s="6">
        <f>'Besoins'!$B$2*6</f>
        <v>6</v>
      </c>
      <c r="E4" t="s">
        <v>25</v>
      </c>
    </row>
    <row r="5">
      <c r="A5">
        <v>1</v>
      </c>
      <c r="B5" t="s">
        <v>76</v>
      </c>
      <c r="C5" t="s">
        <v>74</v>
      </c>
      <c r="D5" s="6">
        <f>'Besoins'!$B$2*0.06</f>
        <v>0.06</v>
      </c>
      <c r="E5" t="s">
        <v>25</v>
      </c>
    </row>
    <row r="6">
      <c r="A6">
        <v>1</v>
      </c>
      <c r="B6" t="s">
        <v>77</v>
      </c>
      <c r="C6" t="s">
        <v>78</v>
      </c>
      <c r="D6" s="6">
        <f>'Besoins'!$B$2*10</f>
        <v>10</v>
      </c>
      <c r="E6" t="s">
        <v>3</v>
      </c>
    </row>
    <row r="7">
      <c r="A7">
        <v>1</v>
      </c>
      <c r="B7" t="s">
        <v>79</v>
      </c>
      <c r="C7" t="s">
        <v>78</v>
      </c>
      <c r="D7" s="6">
        <f>'Besoins'!$B$2*20</f>
        <v>20</v>
      </c>
      <c r="E7" t="s">
        <v>3</v>
      </c>
    </row>
    <row r="8">
      <c r="A8">
        <v>1</v>
      </c>
      <c r="B8" t="s">
        <v>80</v>
      </c>
      <c r="C8" t="s">
        <v>74</v>
      </c>
      <c r="D8" s="6">
        <f>'Besoins'!$B$2*1.5</f>
        <v>1.5</v>
      </c>
      <c r="E8" t="s">
        <v>25</v>
      </c>
    </row>
    <row r="9">
      <c r="A9">
        <v>1</v>
      </c>
      <c r="B9" t="s">
        <v>81</v>
      </c>
      <c r="C9" t="s">
        <v>74</v>
      </c>
      <c r="D9" s="6">
        <f>'Besoins'!$B$2*0.06</f>
        <v>0.06</v>
      </c>
      <c r="E9" t="s">
        <v>25</v>
      </c>
    </row>
    <row r="10">
      <c r="A10">
        <v>1</v>
      </c>
      <c r="B10" t="s">
        <v>82</v>
      </c>
      <c r="C10" t="s">
        <v>74</v>
      </c>
      <c r="D10" s="6">
        <f>'Besoins'!$B$2*1.5</f>
        <v>1.5</v>
      </c>
      <c r="E10" t="s">
        <v>25</v>
      </c>
    </row>
    <row r="11">
      <c r="A11">
        <v>1</v>
      </c>
      <c r="B11" t="s">
        <v>83</v>
      </c>
      <c r="C11" t="s">
        <v>74</v>
      </c>
      <c r="D11" s="6">
        <f>'Besoins'!$B$2*1</f>
        <v>1</v>
      </c>
      <c r="E11" t="s">
        <v>25</v>
      </c>
    </row>
    <row r="12">
      <c r="A12">
        <v>1</v>
      </c>
      <c r="B12" t="s">
        <v>84</v>
      </c>
      <c r="C12" t="s">
        <v>74</v>
      </c>
      <c r="D12" s="6">
        <f>'Besoins'!$B$2*1.5</f>
        <v>1.5</v>
      </c>
      <c r="E12" t="s">
        <v>25</v>
      </c>
    </row>
    <row r="13">
      <c r="A13">
        <v>1</v>
      </c>
      <c r="B13" t="s">
        <v>85</v>
      </c>
      <c r="C13" t="s">
        <v>74</v>
      </c>
      <c r="D13" s="6">
        <f>'Besoins'!$B$2*0.1</f>
        <v>0.1</v>
      </c>
      <c r="E13" t="s">
        <v>25</v>
      </c>
    </row>
    <row r="14">
      <c r="A14">
        <v>1</v>
      </c>
      <c r="B14" t="s">
        <v>86</v>
      </c>
      <c r="C14" t="s">
        <v>78</v>
      </c>
      <c r="D14" s="6">
        <f>'Besoins'!$B$2*0.15</f>
        <v>0.15</v>
      </c>
      <c r="E14" t="s">
        <v>18</v>
      </c>
    </row>
    <row r="15">
      <c r="A15">
        <v>1</v>
      </c>
      <c r="B15" t="s">
        <v>87</v>
      </c>
      <c r="C15" t="s">
        <v>74</v>
      </c>
      <c r="D15" s="6">
        <f>'Besoins'!$B$2*8.4</f>
        <v>8.4</v>
      </c>
      <c r="E15" t="s">
        <v>18</v>
      </c>
    </row>
    <row r="16">
      <c r="A16">
        <v>1</v>
      </c>
      <c r="B16" t="s">
        <v>88</v>
      </c>
      <c r="C16" t="s">
        <v>74</v>
      </c>
      <c r="D16" s="6">
        <f>'Besoins'!$B$2*0.045</f>
        <v>0.045</v>
      </c>
      <c r="E16" t="s">
        <v>25</v>
      </c>
    </row>
    <row r="17">
      <c r="A17">
        <v>1</v>
      </c>
      <c r="B17" t="s">
        <v>89</v>
      </c>
      <c r="C17" t="s">
        <v>74</v>
      </c>
      <c r="D17" s="6">
        <f>'Besoins'!$B$2*0.006</f>
        <v>0.006</v>
      </c>
      <c r="E17" t="s">
        <v>25</v>
      </c>
    </row>
    <row r="18">
      <c r="A18">
        <v>1</v>
      </c>
      <c r="B18" t="s">
        <v>81</v>
      </c>
      <c r="C18" t="s">
        <v>74</v>
      </c>
      <c r="D18" s="6">
        <f>'Besoins'!$B$2*0.06</f>
        <v>0.06</v>
      </c>
      <c r="E18" t="s">
        <v>25</v>
      </c>
    </row>
    <row r="19">
      <c r="A19">
        <v>1</v>
      </c>
      <c r="B19" t="s">
        <v>89</v>
      </c>
      <c r="C19" t="s">
        <v>74</v>
      </c>
      <c r="D19" s="6">
        <f>'Besoins'!$B$2*0.006</f>
        <v>0.006</v>
      </c>
      <c r="E1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5">
        <v>93</v>
      </c>
      <c r="B6" t="str" s="12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6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6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6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6">
        <f>Besoins!E14</f>
        <v>0.1</v>
      </c>
      <c r="D10" t="str">
        <f>Besoins!F14</f>
        <v>kg</v>
      </c>
    </row>
    <row r="11">
      <c r="A11" t="s" s="15">
        <v>94</v>
      </c>
      <c r="B11" t="str" s="12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6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6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6">
        <f>Besoins!E21</f>
        <v>1.5</v>
      </c>
      <c r="D14" t="str">
        <f>Besoins!F21</f>
        <v>kg</v>
      </c>
    </row>
    <row r="15">
      <c r="A15"/>
      <c r="B15" t="s">
        <v>95</v>
      </c>
      <c r="C15" s="6">
        <f>'Besoins'!$B$2*0.15</f>
        <v>0.15</v>
      </c>
      <c r="D15" t="s">
        <v>18</v>
      </c>
    </row>
    <row r="16">
      <c r="A16" t="s" s="15">
        <v>96</v>
      </c>
      <c r="B16" t="str" s="12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6">
        <f>Besoins!E9</f>
        <v>8.4</v>
      </c>
      <c r="D17" t="str">
        <f>Besoins!F9</f>
        <v>lt</v>
      </c>
    </row>
    <row r="18">
      <c r="A18"/>
      <c r="B18" t="s">
        <v>97</v>
      </c>
      <c r="C18" s="6">
        <f>'Besoins'!$B$2*0.06</f>
        <v>0.06</v>
      </c>
      <c r="D18" t="s">
        <v>25</v>
      </c>
    </row>
    <row r="19">
      <c r="A19"/>
      <c r="B19" t="str">
        <f>Besoins!B12</f>
        <v>Semoule de maïs (polenta)</v>
      </c>
      <c r="C19" s="6">
        <f>Besoins!E12</f>
        <v>1.5</v>
      </c>
      <c r="D19" t="str">
        <f>Besoins!F12</f>
        <v>kg</v>
      </c>
    </row>
    <row r="20">
      <c r="A20" t="s" s="15">
        <v>98</v>
      </c>
      <c r="B20" t="str" s="12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6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6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6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6">
        <f>Besoins!E12</f>
        <v>1.5</v>
      </c>
      <c r="D24" t="str">
        <f>Besoins!F12</f>
        <v>kg</v>
      </c>
    </row>
    <row r="25">
      <c r="A25"/>
      <c r="B25" t="s">
        <v>97</v>
      </c>
      <c r="C25" s="6">
        <f>'Besoins'!$B$2*0.06</f>
        <v>0.06</v>
      </c>
      <c r="D25" t="s">
        <v>25</v>
      </c>
    </row>
    <row r="26">
      <c r="A26"/>
      <c r="B26" t="str">
        <f>Besoins!B17</f>
        <v>OIGNON jaune France cat.I 60-80mm</v>
      </c>
      <c r="C26" s="6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6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6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6">
        <f>Besoins!E14</f>
        <v>0.1</v>
      </c>
      <c r="D29" t="str">
        <f>Besoins!F14</f>
        <v>kg</v>
      </c>
    </row>
    <row r="30">
      <c r="A30"/>
      <c r="B30" t="s">
        <v>95</v>
      </c>
      <c r="C30" s="6">
        <f>'Besoins'!$B$2*0.15</f>
        <v>0.15</v>
      </c>
      <c r="D30" t="s">
        <v>18</v>
      </c>
    </row>
    <row r="31">
      <c r="A31"/>
      <c r="B31" t="str">
        <f>Besoins!B9</f>
        <v>EAU</v>
      </c>
      <c r="C31" s="6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6">
        <f>Besoins!E20</f>
        <v>0.045</v>
      </c>
      <c r="D32" t="str">
        <f>Besoins!F20</f>
        <v>kg</v>
      </c>
    </row>
    <row r="33">
      <c r="A33"/>
      <c r="B33" t="s">
        <v>99</v>
      </c>
      <c r="C33" s="6">
        <f>'Besoins'!$B$2*0.006</f>
        <v>0.006</v>
      </c>
      <c r="D33" t="s">
        <v>25</v>
      </c>
    </row>
    <row r="34">
      <c r="A34"/>
      <c r="B34" t="s">
        <v>97</v>
      </c>
      <c r="C34" s="6">
        <f>'Besoins'!$B$2*0.06</f>
        <v>0.06</v>
      </c>
      <c r="D34" t="s">
        <v>25</v>
      </c>
    </row>
    <row r="35">
      <c r="A35"/>
      <c r="B35" t="s">
        <v>99</v>
      </c>
      <c r="C35" s="6">
        <f>'Besoins'!$B$2*0.006</f>
        <v>0.006</v>
      </c>
      <c r="D35" t="s">
        <v>25</v>
      </c>
    </row>
    <row r="36">
      <c r="A36"/>
      <c r="B36" t="s">
        <v>100</v>
      </c>
      <c r="C36" s="6">
        <f>'Besoins'!$B$2*10</f>
        <v>10</v>
      </c>
      <c r="D36" t="s">
        <v>3</v>
      </c>
    </row>
    <row r="37">
      <c r="A37"/>
      <c r="B37" t="s">
        <v>101</v>
      </c>
      <c r="C37" s="6">
        <f>'Besoins'!$B$2*20</f>
        <v>20</v>
      </c>
      <c r="D37" t="s">
        <v>3</v>
      </c>
    </row>
    <row r="38">
      <c r="A38" t="s" s="15">
        <v>102</v>
      </c>
      <c r="B38" t="str" s="12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5">
        <v>103</v>
      </c>
      <c r="B39" t="str" s="12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6">
        <v>104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2026-09-24T15:41:48Z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2026-09-24T15:41:48Z</dcterms:modified>
  <cp:revision>1</cp:revision>
</cp:coreProperties>
</file>