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<sst xmlns="http://schemas.openxmlformats.org/spreadsheetml/2006/main" count="129" uniqueCount="129">
  <si>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</si>
  <si>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</si>
  <si>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 sucre (Ferrandi)</t>
  </si>
  <si>
    <t>Code</t>
  </si>
  <si>
    <t>FER-TARTESUCRE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</si>
  <si>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</si>
  <si>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</si>
  <si>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</si>
  <si>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</si>
  <si>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</si>
  <si>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</si>
  <si>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</si>
  <si>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</si>
  <si>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</si>
  <si>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</si>
  <si>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</si>
  <si>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</si>
  <si>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</si>
  <si>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</si>
  <si>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</si>
  <si>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</si>
  <si>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</si>
  <si>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</si>
  <si>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</si>
  <si>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</si>
  <si>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</si>
  <si>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</si>
  <si>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</si>
  <si>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</si>
  <si>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</si>
  <si>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</si>
  <si>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</si>
  <si>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</si>
  <si>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</si>
  <si>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</si>
  <si>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</si>
  <si>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</si>
  <si>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</si>
  <si>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</si>
  <si>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</si>
  <si>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</si>
  <si>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</si>
  <si>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</si>
  <si>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</si>
  <si>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</si>
  <si>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</si>
  <si>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</si>
  <si>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</si>
  <si>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</si>
  <si>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</si>
  <si>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</si>
  <si>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</si>
  <si>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</si>
  <si>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</si>
  <si>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</si>
  <si>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</si>
  <si>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</si>
  <si>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</si>
  <si>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</si>
  <si>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</si>
  <si>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</si>
  <si>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</si>
  <si>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</si>
  <si>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</si>
  <si>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</si>
  <si>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0,61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</si>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</sst>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2.0831118</v>
      </c>
    </row>
    <row r="12">
      <c r="A12" t="s" s="3">
        <v>17</v>
      </c>
      <c r="B12" s="4">
        <v>3.4149373770492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2.0831118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</v>
      </c>
      <c r="C3" t="s" s="10">
        <v>25</v>
      </c>
      <c r="D3"/>
      <c r="E3"/>
      <c r="F3"/>
    </row>
    <row r="4">
      <c r="A4" t="s">
        <v>26</v>
      </c>
      <c r="B4" s="11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0.185</v>
      </c>
      <c r="E10" s="11">
        <f>D10*$B$2</f>
        <v>0.185</v>
      </c>
      <c r="F10" t="s">
        <v>25</v>
      </c>
      <c r="G10" s="4">
        <f>E10*5.2</f>
        <v>0.962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39</v>
      </c>
      <c r="G11" s="4">
        <f>E11*1.05</f>
        <v>0.0105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 t="s" s="12">
        <v>58</v>
      </c>
      <c r="B15" t="s">
        <v>59</v>
      </c>
      <c r="C15" t="s">
        <v>60</v>
      </c>
      <c r="D15" s="9">
        <v>0.08</v>
      </c>
      <c r="E15" s="11">
        <f>D15*$B$2</f>
        <v>0.08</v>
      </c>
      <c r="F15" t="s">
        <v>25</v>
      </c>
      <c r="G15" s="4">
        <f>E15*1.61131</f>
        <v>0.128905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0.61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39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0.09</v>
      </c>
      <c r="E7" t="s">
        <v>39</v>
      </c>
      <c r="F7" t="s">
        <v>38</v>
      </c>
    </row>
    <row r="8">
      <c r="A8">
        <v>1</v>
      </c>
      <c r="B8" t="s">
        <v>75</v>
      </c>
      <c r="C8" t="s">
        <v>69</v>
      </c>
      <c r="D8" s="11">
        <v>0.01</v>
      </c>
      <c r="E8" t="s">
        <v>25</v>
      </c>
      <c r="F8" t="s">
        <v>51</v>
      </c>
    </row>
    <row r="9">
      <c r="A9">
        <v>1</v>
      </c>
      <c r="B9" t="s">
        <v>76</v>
      </c>
      <c r="C9" t="s">
        <v>69</v>
      </c>
      <c r="D9" s="11">
        <v>0.005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0.065</v>
      </c>
      <c r="E10" t="s">
        <v>25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0.025</v>
      </c>
      <c r="E11" t="s">
        <v>25</v>
      </c>
      <c r="F11" t="s">
        <v>57</v>
      </c>
    </row>
    <row r="12">
      <c r="A12">
        <v>1</v>
      </c>
      <c r="B12" t="s">
        <v>79</v>
      </c>
      <c r="C12" t="s">
        <v>66</v>
      </c>
      <c r="D12" s="11">
        <v>0.045</v>
      </c>
      <c r="E12" t="s">
        <v>25</v>
      </c>
      <c r="F12" t="s">
        <v>67</v>
      </c>
    </row>
    <row r="13">
      <c r="A13">
        <v>2</v>
      </c>
      <c r="B13" t="s">
        <v>80</v>
      </c>
      <c r="C13" t="s">
        <v>66</v>
      </c>
      <c r="D13" s="11">
        <v>1</v>
      </c>
      <c r="E13" t="s">
        <v>35</v>
      </c>
      <c r="F13" t="s">
        <v>71</v>
      </c>
    </row>
    <row r="14">
      <c r="A14">
        <v>3</v>
      </c>
      <c r="B14" t="s">
        <v>81</v>
      </c>
      <c r="C14" t="s">
        <v>66</v>
      </c>
      <c r="D14" s="11">
        <v>0.055</v>
      </c>
      <c r="E14" t="s">
        <v>39</v>
      </c>
      <c r="F14" t="s">
        <v>71</v>
      </c>
    </row>
    <row r="15">
      <c r="A15">
        <v>4</v>
      </c>
      <c r="B15" t="s">
        <v>82</v>
      </c>
      <c r="C15" t="s">
        <v>69</v>
      </c>
      <c r="D15" s="11">
        <v>1</v>
      </c>
      <c r="E15" t="s">
        <v>35</v>
      </c>
      <c r="F15" t="s">
        <v>34</v>
      </c>
    </row>
    <row r="16">
      <c r="A16">
        <v>2</v>
      </c>
      <c r="B16" t="s">
        <v>83</v>
      </c>
      <c r="C16" t="s">
        <v>66</v>
      </c>
      <c r="D16" s="11">
        <v>1</v>
      </c>
      <c r="E16" t="s">
        <v>35</v>
      </c>
      <c r="F16" t="s">
        <v>71</v>
      </c>
    </row>
    <row r="17">
      <c r="A17">
        <v>3</v>
      </c>
      <c r="B17" t="s">
        <v>84</v>
      </c>
      <c r="C17" t="s">
        <v>66</v>
      </c>
      <c r="D17" s="11">
        <v>0.019</v>
      </c>
      <c r="E17" t="s">
        <v>39</v>
      </c>
      <c r="F17" t="s">
        <v>71</v>
      </c>
    </row>
    <row r="18">
      <c r="A18">
        <v>4</v>
      </c>
      <c r="B18" t="s">
        <v>82</v>
      </c>
      <c r="C18" t="s">
        <v>69</v>
      </c>
      <c r="D18" s="11">
        <v>0.5</v>
      </c>
      <c r="E18" t="s">
        <v>35</v>
      </c>
      <c r="F18" t="s">
        <v>34</v>
      </c>
    </row>
    <row r="19">
      <c r="A19">
        <v>2</v>
      </c>
      <c r="B19" t="s">
        <v>85</v>
      </c>
      <c r="C19" t="s">
        <v>69</v>
      </c>
      <c r="D19" s="11">
        <v>0.01</v>
      </c>
      <c r="E19" t="s">
        <v>39</v>
      </c>
      <c r="F19" t="s">
        <v>48</v>
      </c>
    </row>
    <row r="20">
      <c r="A20">
        <v>1</v>
      </c>
      <c r="B20" t="s">
        <v>77</v>
      </c>
      <c r="C20" t="s">
        <v>69</v>
      </c>
      <c r="D20" s="11">
        <v>0.12</v>
      </c>
      <c r="E20" t="s">
        <v>25</v>
      </c>
      <c r="F20" t="s">
        <v>45</v>
      </c>
    </row>
    <row r="21">
      <c r="A21">
        <v>1</v>
      </c>
      <c r="B21" t="s">
        <v>86</v>
      </c>
      <c r="C21" t="s">
        <v>69</v>
      </c>
      <c r="D21" s="11">
        <v>0.08</v>
      </c>
      <c r="E21" t="s">
        <v>25</v>
      </c>
      <c r="F21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>
        <v>98</v>
      </c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102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115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">
        <v>119</v>
      </c>
      <c r="C7" s="11">
        <f>'Besoins'!$B$2*1.091</f>
        <v>1.091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 t="s" s="17">
        <v>120</v>
      </c>
      <c r="B11" t="str" s="14">
        <f>"[PÉTRIR] "&amp;Procedure!D3</f>
        <v>[PÉTRIR] Pétrissez 6-8 min rapide, incorporez le beurre et le sucre, 6-8 min lent.</v>
      </c>
      <c r="C11"/>
      <c r="D11"/>
    </row>
    <row r="12">
      <c r="A12"/>
      <c r="B12" t="s">
        <v>121</v>
      </c>
      <c r="C12" s="11">
        <f>'Besoins'!$B$2*0.065</f>
        <v>0.065</v>
      </c>
      <c r="D12" t="s">
        <v>25</v>
      </c>
    </row>
    <row r="13">
      <c r="A13"/>
      <c r="B13" t="str">
        <f>Besoins!B14</f>
        <v>Sucre blanc cristal sac 25 kg</v>
      </c>
      <c r="C13" s="11">
        <f>Besoins!E14</f>
        <v>0.025</v>
      </c>
      <c r="D13" t="str">
        <f>Besoins!F14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122</v>
      </c>
      <c r="B15" t="str" s="14">
        <f>"[POINTER] "&amp;Procedure!D4</f>
        <v>[POINTER] Pointez avec rabat, réservez au réfrigérateur. Divisez en 8 pâtons, boulez, détendez.</v>
      </c>
      <c r="C15"/>
      <c r="D15"/>
    </row>
    <row r="16">
      <c r="A16" t="s" s="17">
        <v>123</v>
      </c>
      <c r="B16" t="str" s="14">
        <f>"[ABAISSER] "&amp;Procedure!D5</f>
        <v>[ABAISSER] Abaissez en disques au rouleau. Apprêt en étuve à 28°C.</v>
      </c>
      <c r="C16"/>
      <c r="D16"/>
    </row>
    <row r="17">
      <c r="A17" t="s" s="17">
        <v>124</v>
      </c>
      <c r="B17" t="str" s="14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125</v>
      </c>
      <c r="C18" s="11">
        <f>'Besoins'!$B$2*0.045</f>
        <v>0.045</v>
      </c>
      <c r="D18" t="s">
        <v>25</v>
      </c>
    </row>
    <row r="19">
      <c r="A19"/>
      <c r="B19" t="s">
        <v>121</v>
      </c>
      <c r="C19" s="11">
        <f>'Besoins'!$B$2*0.12</f>
        <v>0.12</v>
      </c>
      <c r="D19" t="s">
        <v>25</v>
      </c>
    </row>
    <row r="20">
      <c r="A20"/>
      <c r="B20" t="str">
        <f>Besoins!B15</f>
        <v>sucre (cassonade)</v>
      </c>
      <c r="C20" s="11">
        <f>Besoins!E15</f>
        <v>0.08</v>
      </c>
      <c r="D20" t="str">
        <f>Besoins!F15</f>
        <v>kg</v>
      </c>
    </row>
    <row r="21">
      <c r="A21" t="s" s="17">
        <v>126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6">
        <v>127</v>
      </c>
      <c r="B24"/>
      <c r="C24"/>
      <c r="D24"/>
    </row>
    <row r="25">
      <c r="A25" t="s" s="17">
        <v>118</v>
      </c>
      <c r="B25" t="str" s="14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119</v>
      </c>
      <c r="C26" s="11">
        <f>'Besoins'!$B$2*1</f>
        <v>1</v>
      </c>
      <c r="D26" t="s">
        <v>35</v>
      </c>
    </row>
    <row r="27">
      <c r="A27"/>
      <c r="B27" t="s">
        <v>128</v>
      </c>
      <c r="C27" s="11">
        <f>'Besoins'!$B$2*1</f>
        <v>1</v>
      </c>
      <c r="D27" t="s">
        <v>35</v>
      </c>
    </row>
    <row r="28">
      <c r="A28"/>
      <c r="B28" t="str">
        <f>Besoins!B11</f>
        <v>Lait entier UHT 3,5% MG brique 1L</v>
      </c>
      <c r="C28" s="11">
        <f>Besoins!E11</f>
        <v>0.01</v>
      </c>
      <c r="D28" t="str">
        <f>Besoins!F11</f>
        <v>lt</v>
      </c>
    </row>
    <row r="29">
      <c r="A29"/>
      <c r="B29" t="str" s="18">
        <f>"ℹ "&amp;Procedure!E8</f>
        <v>ℹ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