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<sst xmlns="http://schemas.openxmlformats.org/spreadsheetml/2006/main" count="104" uniqueCount="104">
  <si>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</si>
  <si>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</si>
  <si>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</si>
  <si>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</si>
  <si>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</si>
  <si>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</si>
  <si>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</si>
  <si>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</si>
  <si>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</si>
  <si>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</si>
  <si>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</si>
  <si>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</si>
  <si>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</si>
  <si>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</si>
  <si>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</si>
  <si>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</si>
  <si>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</si>
  <si>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</si>
  <si>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</si>
  <si>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</si>
  <si>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</si>
  <si>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</si>
  <si>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</si>
  <si>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</si>
  <si>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</si>
  <si>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</si>
  <si>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</si>
  <si>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</si>
  <si>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</si>
  <si>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</si>
  <si>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</si>
  <si>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</si>
  <si>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</si>
  <si>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</si>
  <si>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</si>
  <si>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</si>
  <si>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</si>
  <si>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</si>
  <si>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</si>
  <si>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</si>
  <si>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</si>
  <si>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</si>
  <si>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</si>
  <si>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</si>
  <si>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</si>
  <si>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</si>
  <si>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</si>
  <si>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</si>
  <si>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</si>
  <si>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</si>
  <si>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</si>
  <si>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Benoîton aux noisettes (Ferrandi)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</si>
  <si>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</si>
  <si>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</si>
  <si>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</si>
  <si>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</si>
  <si>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</si>
  <si>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</si>
  <si>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</si>
  <si>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</si>
  <si>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</si>
  <si>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</si>
  <si>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</si>
  <si>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</si>
  <si>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</si>
  <si>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</si>
  <si>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</si>
  <si>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</si>
  <si>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</si>
  <si>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</si>
  <si>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</si>
  <si>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</si>
  <si>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</si>
  <si>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</si>
  <si>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</si>
  <si>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</si>
  <si>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</si>
  <si>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</si>
  <si>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</si>
  <si>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</si>
  <si>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</si>
  <si>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</si>
  <si>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</si>
  <si>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</si>
  <si>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 (conv.)</t>
  </si>
  <si>
    <t>conversion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</si>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</sst>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0.964</v>
      </c>
      <c r="C3" t="s" s="5">
        <v>3</v>
      </c>
      <c r="D3"/>
      <c r="E3"/>
      <c r="F3"/>
    </row>
    <row r="4">
      <c r="A4" t="s">
        <v>4</v>
      </c>
      <c r="B4" s="6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E7*7.4230555556</f>
        <v>0.742306</v>
      </c>
    </row>
    <row r="8">
      <c r="A8" t="s" s="8">
        <v>15</v>
      </c>
      <c r="B8" t="s">
        <v>16</v>
      </c>
      <c r="C8" t="s">
        <v>17</v>
      </c>
      <c r="D8" s="4">
        <v>1.182</v>
      </c>
      <c r="E8" s="6">
        <f>D8*$B$2</f>
        <v>1.182</v>
      </c>
      <c r="F8" t="s">
        <v>18</v>
      </c>
      <c r="G8" s="9">
        <f>E8*0.27</f>
        <v>0.31914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3</v>
      </c>
      <c r="G9" s="9">
        <f>E9*0.82</f>
        <v>0.328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E10*7.8</f>
        <v>0.78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3</v>
      </c>
      <c r="G11" s="9">
        <f>E11*10.5</f>
        <v>1.05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31</v>
      </c>
      <c r="G12" s="9">
        <f>E12*22</f>
        <v>1.1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31</v>
      </c>
      <c r="G13" s="9">
        <f>E13*1.05</f>
        <v>0.2625</v>
      </c>
    </row>
    <row r="14">
      <c r="A14" t="s">
        <v>35</v>
      </c>
      <c r="B14" t="s">
        <v>36</v>
      </c>
      <c r="C14" t="s">
        <v>37</v>
      </c>
      <c r="D14" s="4">
        <v>0.015</v>
      </c>
      <c r="E14" s="6">
        <f>D14*$B$2</f>
        <v>0.015</v>
      </c>
      <c r="F14" t="s">
        <v>3</v>
      </c>
      <c r="G14" s="9">
        <f>E14*2.2</f>
        <v>0.033</v>
      </c>
    </row>
    <row r="15">
      <c r="A15" t="s">
        <v>38</v>
      </c>
      <c r="B15" t="s">
        <v>39</v>
      </c>
      <c r="C15" t="s">
        <v>40</v>
      </c>
      <c r="D15" s="4">
        <v>0.009</v>
      </c>
      <c r="E15" s="6">
        <f>D15*$B$2</f>
        <v>0.009</v>
      </c>
      <c r="F15" t="s">
        <v>3</v>
      </c>
      <c r="G15" s="9">
        <f>E15*0.35</f>
        <v>0.00315</v>
      </c>
    </row>
    <row r="16">
      <c r="A16" t="s">
        <v>41</v>
      </c>
      <c r="B16" t="s">
        <v>42</v>
      </c>
      <c r="C16" t="s">
        <v>43</v>
      </c>
      <c r="D16" s="4">
        <v>0.06</v>
      </c>
      <c r="E16" s="6">
        <f>D16*$B$2</f>
        <v>0.06</v>
      </c>
      <c r="F16" t="s">
        <v>3</v>
      </c>
      <c r="G16" s="9">
        <f>E16*0.82</f>
        <v>0.0492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s" s="12">
        <v>52</v>
      </c>
      <c r="E2" t="s" s="12">
        <v>53</v>
      </c>
      <c r="F2" t="s">
        <v>54</v>
      </c>
    </row>
    <row r="3">
      <c r="A3" t="s">
        <v>51</v>
      </c>
      <c r="B3">
        <v>2</v>
      </c>
      <c r="C3" t="s">
        <v>55</v>
      </c>
      <c r="D3" t="s" s="12">
        <v>56</v>
      </c>
      <c r="E3" t="s" s="12"/>
      <c r="F3" t="s">
        <v>57</v>
      </c>
    </row>
    <row r="4">
      <c r="A4" t="s">
        <v>51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51</v>
      </c>
      <c r="B5">
        <v>4</v>
      </c>
      <c r="C5" t="s">
        <v>62</v>
      </c>
      <c r="D5" t="s" s="12">
        <v>63</v>
      </c>
      <c r="E5" t="s" s="12"/>
      <c r="F5" t="s">
        <v>64</v>
      </c>
    </row>
    <row r="6">
      <c r="A6" t="s">
        <v>51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51</v>
      </c>
      <c r="B7">
        <v>6</v>
      </c>
      <c r="C7" t="s">
        <v>68</v>
      </c>
      <c r="D7" t="s" s="12">
        <v>69</v>
      </c>
      <c r="E7" t="s" s="12"/>
      <c r="F7" t="s">
        <v>70</v>
      </c>
    </row>
    <row r="8">
      <c r="A8" t="s">
        <v>51</v>
      </c>
      <c r="B8">
        <v>7</v>
      </c>
      <c r="C8" t="s">
        <v>71</v>
      </c>
      <c r="D8" t="s" s="12">
        <v>72</v>
      </c>
      <c r="E8" t="s" s="12">
        <v>73</v>
      </c>
      <c r="F8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51</v>
      </c>
      <c r="C2" t="s">
        <v>79</v>
      </c>
      <c r="D2" s="6">
        <f>'Besoins'!$B$2*0.964</f>
        <v>0.964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'Besoins'!$B$2*0.1</f>
        <v>0.1</v>
      </c>
      <c r="E3" t="s">
        <v>3</v>
      </c>
    </row>
    <row r="4">
      <c r="A4">
        <v>1</v>
      </c>
      <c r="B4" t="s">
        <v>82</v>
      </c>
      <c r="C4" t="s">
        <v>81</v>
      </c>
      <c r="D4" s="6">
        <f>'Besoins'!$B$2*0.1</f>
        <v>0.1</v>
      </c>
      <c r="E4" t="s">
        <v>3</v>
      </c>
    </row>
    <row r="5">
      <c r="A5">
        <v>1</v>
      </c>
      <c r="B5" t="s">
        <v>83</v>
      </c>
      <c r="C5" t="s">
        <v>81</v>
      </c>
      <c r="D5" s="6">
        <f>'Besoins'!$B$2*0.4</f>
        <v>0.4</v>
      </c>
      <c r="E5" t="s">
        <v>3</v>
      </c>
    </row>
    <row r="6">
      <c r="A6">
        <v>1</v>
      </c>
      <c r="B6" t="s">
        <v>84</v>
      </c>
      <c r="C6" t="s">
        <v>85</v>
      </c>
      <c r="D6" s="6">
        <f>'Besoins'!$B$2*1.182</f>
        <v>1.182</v>
      </c>
      <c r="E6" t="s">
        <v>18</v>
      </c>
    </row>
    <row r="7">
      <c r="A7">
        <v>1</v>
      </c>
      <c r="B7" t="s">
        <v>86</v>
      </c>
      <c r="C7" t="s">
        <v>81</v>
      </c>
      <c r="D7" s="6">
        <f>'Besoins'!$B$2*0.2</f>
        <v>0.2</v>
      </c>
      <c r="E7" t="s">
        <v>31</v>
      </c>
    </row>
    <row r="8">
      <c r="A8">
        <v>1</v>
      </c>
      <c r="B8" t="s">
        <v>87</v>
      </c>
      <c r="C8" t="s">
        <v>81</v>
      </c>
      <c r="D8" s="6">
        <f>'Besoins'!$B$2*0.015</f>
        <v>0.015</v>
      </c>
      <c r="E8" t="s">
        <v>3</v>
      </c>
    </row>
    <row r="9">
      <c r="A9">
        <v>1</v>
      </c>
      <c r="B9" t="s">
        <v>88</v>
      </c>
      <c r="C9" t="s">
        <v>81</v>
      </c>
      <c r="D9" s="6">
        <f>'Besoins'!$B$2*0.009</f>
        <v>0.009</v>
      </c>
      <c r="E9" t="s">
        <v>3</v>
      </c>
    </row>
    <row r="10">
      <c r="A10">
        <v>1</v>
      </c>
      <c r="B10" t="s">
        <v>89</v>
      </c>
      <c r="C10" t="s">
        <v>81</v>
      </c>
      <c r="D10" s="6">
        <f>'Besoins'!$B$2*0.06</f>
        <v>0.06</v>
      </c>
      <c r="E10" t="s">
        <v>3</v>
      </c>
    </row>
    <row r="11">
      <c r="A11">
        <v>1</v>
      </c>
      <c r="B11" t="s">
        <v>90</v>
      </c>
      <c r="C11" t="s">
        <v>81</v>
      </c>
      <c r="D11" s="6">
        <f>'Besoins'!$B$2*0.05</f>
        <v>0.05</v>
      </c>
      <c r="E11" t="s">
        <v>31</v>
      </c>
    </row>
    <row r="12">
      <c r="A12">
        <v>1</v>
      </c>
      <c r="B12" t="s">
        <v>86</v>
      </c>
      <c r="C12" t="s">
        <v>81</v>
      </c>
      <c r="D12" s="6">
        <f>'Besoins'!$B$2*0.05</f>
        <v>0.05</v>
      </c>
      <c r="E12" t="s">
        <v>31</v>
      </c>
    </row>
    <row r="13">
      <c r="A13">
        <v>1</v>
      </c>
      <c r="B13" t="s">
        <v>91</v>
      </c>
      <c r="C13" t="s">
        <v>81</v>
      </c>
      <c r="D13" s="6">
        <f>'Besoins'!$B$2*0.1</f>
        <v>0.1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3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6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6">
        <f>Besoins!E7</f>
        <v>0.1</v>
      </c>
      <c r="D7" t="str">
        <f>Besoins!F7</f>
        <v>kg</v>
      </c>
    </row>
    <row r="8">
      <c r="A8"/>
      <c r="B8" t="str" s="16">
        <f>"ℹ "&amp;Procedure!E2</f>
        <v>ℹ</v>
      </c>
      <c r="C8"/>
      <c r="D8"/>
    </row>
    <row r="9">
      <c r="A9" t="s" s="15">
        <v>95</v>
      </c>
      <c r="B9" t="str" s="12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6">
        <f>Besoins!E9</f>
        <v>0.4</v>
      </c>
      <c r="D10" t="str">
        <f>Besoins!F9</f>
        <v>kg</v>
      </c>
    </row>
    <row r="11">
      <c r="A11"/>
      <c r="B11" t="s">
        <v>96</v>
      </c>
      <c r="C11" s="6">
        <f>'Besoins'!$B$2*1.182</f>
        <v>1.182</v>
      </c>
      <c r="D11" t="s">
        <v>18</v>
      </c>
    </row>
    <row r="12">
      <c r="A12"/>
      <c r="B12" t="s">
        <v>97</v>
      </c>
      <c r="C12" s="6">
        <f>'Besoins'!$B$2*0.2</f>
        <v>0.2</v>
      </c>
      <c r="D12" t="s">
        <v>31</v>
      </c>
    </row>
    <row r="13">
      <c r="A13"/>
      <c r="B13" t="str">
        <f>Besoins!B14</f>
        <v>Levure fraîche de boulanger</v>
      </c>
      <c r="C13" s="6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6">
        <f>Besoins!E15</f>
        <v>0.009</v>
      </c>
      <c r="D14" t="str">
        <f>Besoins!F15</f>
        <v>kg</v>
      </c>
    </row>
    <row r="15">
      <c r="A15" t="s" s="15">
        <v>98</v>
      </c>
      <c r="B15" t="str" s="12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6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6">
        <f>Besoins!E12</f>
        <v>0.05</v>
      </c>
      <c r="D17" t="str">
        <f>Besoins!F12</f>
        <v>lt</v>
      </c>
    </row>
    <row r="18">
      <c r="A18"/>
      <c r="B18" t="s">
        <v>97</v>
      </c>
      <c r="C18" s="6">
        <f>'Besoins'!$B$2*0.05</f>
        <v>0.05</v>
      </c>
      <c r="D18" t="s">
        <v>31</v>
      </c>
    </row>
    <row r="19">
      <c r="A19"/>
      <c r="B19" t="str" s="16">
        <f>"ℹ "&amp;Procedure!E4</f>
        <v>ℹ</v>
      </c>
      <c r="C19"/>
      <c r="D19"/>
    </row>
    <row r="20">
      <c r="A20" t="s" s="15">
        <v>99</v>
      </c>
      <c r="B20" t="str" s="12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6">
        <f>Besoins!E10</f>
        <v>0.1</v>
      </c>
      <c r="D21" t="str">
        <f>Besoins!F10</f>
        <v>kg</v>
      </c>
    </row>
    <row r="22">
      <c r="A22" t="s" s="15">
        <v>100</v>
      </c>
      <c r="B22" t="str" s="12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6">
        <f>Besoins!E9</f>
        <v>0.4</v>
      </c>
      <c r="D23" t="str">
        <f>Besoins!F9</f>
        <v>kg</v>
      </c>
    </row>
    <row r="24">
      <c r="A24" t="s" s="15">
        <v>101</v>
      </c>
      <c r="B24" t="str" s="12">
        <f>"[DÉTAILLER] "&amp;Procedure!D7</f>
        <v>[DÉTAILLER] Détaillez en rectangles, apprêt en étuve à 24°C.</v>
      </c>
      <c r="C24"/>
      <c r="D24"/>
    </row>
    <row r="25">
      <c r="A25" t="s" s="15">
        <v>102</v>
      </c>
      <c r="B25" t="str" s="12">
        <f>"[ENFOURNER] "&amp;Procedure!D8</f>
        <v>[ENFOURNER] Buée, enfournez, retirez dès coloration.</v>
      </c>
      <c r="C25"/>
      <c r="D25"/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7">
        <v>103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2026-09-23T19:03:16Z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2026-09-23T19:03:16Z</dcterms:modified>
  <cp:revision>1</cp:revision>
</cp:coreProperties>
</file>