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<sst xmlns="http://schemas.openxmlformats.org/spreadsheetml/2006/main" count="87" uniqueCount="87">
  <si>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</si>
  <si>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</si>
  <si>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</si>
  <si>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</si>
  <si>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</si>
  <si>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</si>
  <si>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</si>
  <si>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</si>
  <si>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</si>
  <si>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</si>
  <si>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</si>
  <si>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</si>
  <si>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</si>
  <si>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</si>
  <si>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</si>
  <si>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</si>
  <si>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</si>
  <si>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</si>
  <si>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</si>
  <si>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</si>
  <si>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</si>
  <si>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</si>
  <si>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</si>
  <si>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</si>
  <si>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</si>
  <si>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</si>
  <si>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</si>
  <si>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</si>
  <si>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</si>
  <si>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</si>
  <si>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</si>
  <si>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</si>
  <si>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</si>
  <si>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</si>
  <si>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</si>
  <si>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</si>
  <si>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</si>
  <si>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</si>
  <si>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de méteil feuilleté (Ferrandi)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</si>
  <si>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</si>
  <si>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</si>
  <si>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</si>
  <si>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</si>
  <si>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</si>
  <si>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</si>
  <si>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</si>
  <si>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</si>
  <si>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</si>
  <si>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</si>
  <si>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</si>
  <si>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</si>
  <si>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</si>
  <si>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</si>
  <si>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</si>
  <si>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</si>
  <si>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</si>
  <si>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</si>
  <si>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</si>
  <si>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</si>
  <si>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</si>
  <si>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</si>
  <si>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</si>
  <si>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</si>
  <si>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</si>
  <si>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</si>
  <si>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</si>
  <si>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</si>
  <si>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</si>
  <si>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</si>
  <si>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</si>
  <si>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</si>
  <si>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</si>
  <si>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</si>
  <si>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</si>
  <si>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</si>
  <si>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</si>
  <si>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 xml:space="preserve">        ↳ Beurre doux 82% MG plaquette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</si>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</sst>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0.31</v>
      </c>
      <c r="E7" s="6">
        <f>D7*$B$2</f>
        <v>0.31</v>
      </c>
      <c r="F7" t="s">
        <v>15</v>
      </c>
      <c r="G7" s="8">
        <f>E7*0.0043</f>
        <v>0.001333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E8*1.2</f>
        <v>0.3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E9*0.95</f>
        <v>0.2375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8">
        <f>E10*5.2</f>
        <v>0.65</v>
      </c>
    </row>
    <row r="11">
      <c r="A11" t="s">
        <v>25</v>
      </c>
      <c r="B11" t="s">
        <v>26</v>
      </c>
      <c r="C11" t="s">
        <v>27</v>
      </c>
      <c r="D11" s="4">
        <v>0.015</v>
      </c>
      <c r="E11" s="6">
        <f>D11*$B$2</f>
        <v>0.015</v>
      </c>
      <c r="F11" t="s">
        <v>3</v>
      </c>
      <c r="G11" s="8">
        <f>E11*2.2</f>
        <v>0.033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>
        <v>41</v>
      </c>
      <c r="F2" t="s">
        <v>42</v>
      </c>
    </row>
    <row r="3">
      <c r="A3" t="s">
        <v>38</v>
      </c>
      <c r="B3">
        <v>2</v>
      </c>
      <c r="C3" t="s">
        <v>43</v>
      </c>
      <c r="D3" t="s" s="11">
        <v>44</v>
      </c>
      <c r="E3" t="s" s="11"/>
      <c r="F3" t="s">
        <v>45</v>
      </c>
    </row>
    <row r="4">
      <c r="A4" t="s">
        <v>38</v>
      </c>
      <c r="B4">
        <v>3</v>
      </c>
      <c r="C4" t="s">
        <v>46</v>
      </c>
      <c r="D4" t="s" s="11">
        <v>47</v>
      </c>
      <c r="E4" t="s" s="11"/>
      <c r="F4" t="s">
        <v>48</v>
      </c>
    </row>
    <row r="5">
      <c r="A5" t="s">
        <v>38</v>
      </c>
      <c r="B5">
        <v>4</v>
      </c>
      <c r="C5" t="s">
        <v>49</v>
      </c>
      <c r="D5" t="s" s="11">
        <v>50</v>
      </c>
      <c r="E5" t="s" s="11"/>
      <c r="F5"/>
    </row>
    <row r="6">
      <c r="A6" t="s">
        <v>38</v>
      </c>
      <c r="B6">
        <v>5</v>
      </c>
      <c r="C6" t="s">
        <v>51</v>
      </c>
      <c r="D6" t="s" s="11">
        <v>52</v>
      </c>
      <c r="E6" t="s" s="11">
        <v>53</v>
      </c>
      <c r="F6" t="s">
        <v>54</v>
      </c>
    </row>
    <row r="7">
      <c r="A7" t="s">
        <v>55</v>
      </c>
      <c r="B7">
        <v>1</v>
      </c>
      <c r="C7" t="s">
        <v>56</v>
      </c>
      <c r="D7" t="s" s="11">
        <v>57</v>
      </c>
      <c r="E7" t="s" s="11"/>
      <c r="F7" t="s">
        <v>58</v>
      </c>
    </row>
    <row r="8">
      <c r="A8" t="s">
        <v>55</v>
      </c>
      <c r="B8">
        <v>2</v>
      </c>
      <c r="C8" t="s">
        <v>59</v>
      </c>
      <c r="D8" t="s" s="11">
        <v>60</v>
      </c>
      <c r="E8" t="s" s="11"/>
      <c r="F8"/>
    </row>
    <row r="9">
      <c r="A9" t="s">
        <v>55</v>
      </c>
      <c r="B9">
        <v>3</v>
      </c>
      <c r="C9" t="s">
        <v>59</v>
      </c>
      <c r="D9" t="s" s="11">
        <v>61</v>
      </c>
      <c r="E9" t="s" s="11"/>
      <c r="F9"/>
    </row>
    <row r="10">
      <c r="A10" t="s">
        <v>55</v>
      </c>
      <c r="B10">
        <v>4</v>
      </c>
      <c r="C10"/>
      <c r="D10" t="s" s="11">
        <v>62</v>
      </c>
      <c r="E10" t="s" s="11"/>
      <c r="F10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38</v>
      </c>
      <c r="C2" t="s">
        <v>68</v>
      </c>
      <c r="D2" s="6">
        <f>'Besoins'!$B$2*0.94</f>
        <v>0.94</v>
      </c>
      <c r="E2" t="s">
        <v>3</v>
      </c>
    </row>
    <row r="3">
      <c r="A3">
        <v>1</v>
      </c>
      <c r="B3" t="s">
        <v>69</v>
      </c>
      <c r="C3" t="s">
        <v>70</v>
      </c>
      <c r="D3" s="6">
        <f>'Besoins'!$B$2*0.25</f>
        <v>0.25</v>
      </c>
      <c r="E3" t="s">
        <v>3</v>
      </c>
    </row>
    <row r="4">
      <c r="A4">
        <v>1</v>
      </c>
      <c r="B4" t="s">
        <v>71</v>
      </c>
      <c r="C4" t="s">
        <v>70</v>
      </c>
      <c r="D4" s="6">
        <f>'Besoins'!$B$2*0.25</f>
        <v>0.25</v>
      </c>
      <c r="E4" t="s">
        <v>3</v>
      </c>
    </row>
    <row r="5">
      <c r="A5">
        <v>1</v>
      </c>
      <c r="B5" t="s">
        <v>72</v>
      </c>
      <c r="C5" t="s">
        <v>70</v>
      </c>
      <c r="D5" s="6">
        <f>'Besoins'!$B$2*0.31</f>
        <v>0.31</v>
      </c>
      <c r="E5" t="s">
        <v>15</v>
      </c>
    </row>
    <row r="6">
      <c r="A6">
        <v>1</v>
      </c>
      <c r="B6" t="s">
        <v>73</v>
      </c>
      <c r="C6" t="s">
        <v>70</v>
      </c>
      <c r="D6" s="6">
        <f>'Besoins'!$B$2*0.009</f>
        <v>0.009</v>
      </c>
      <c r="E6" t="s">
        <v>3</v>
      </c>
    </row>
    <row r="7">
      <c r="A7">
        <v>1</v>
      </c>
      <c r="B7" t="s">
        <v>74</v>
      </c>
      <c r="C7" t="s">
        <v>70</v>
      </c>
      <c r="D7" s="6">
        <f>'Besoins'!$B$2*0.015</f>
        <v>0.015</v>
      </c>
      <c r="E7" t="s">
        <v>3</v>
      </c>
    </row>
    <row r="8">
      <c r="A8">
        <v>1</v>
      </c>
      <c r="B8" t="s">
        <v>75</v>
      </c>
      <c r="C8" t="s">
        <v>68</v>
      </c>
      <c r="D8" s="6">
        <f>'Besoins'!$B$2*0.125</f>
        <v>0.125</v>
      </c>
      <c r="E8" t="s">
        <v>3</v>
      </c>
    </row>
    <row r="9">
      <c r="A9">
        <v>2</v>
      </c>
      <c r="B9" t="s">
        <v>76</v>
      </c>
      <c r="C9" t="s">
        <v>70</v>
      </c>
      <c r="D9" s="6">
        <f>'Besoins'!$B$2*0.125</f>
        <v>0.125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6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6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6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6">
        <f>Besoins!E11</f>
        <v>0.015</v>
      </c>
      <c r="D10" t="str">
        <f>Besoins!F11</f>
        <v>kg</v>
      </c>
    </row>
    <row r="11">
      <c r="A11"/>
      <c r="B11" t="str" s="15">
        <f>"ℹ "&amp;Procedure!E2</f>
        <v>ℹ</v>
      </c>
      <c r="C11"/>
      <c r="D11"/>
    </row>
    <row r="12">
      <c r="A12" t="s" s="14">
        <v>80</v>
      </c>
      <c r="B12" t="str" s="11">
        <f>"[POINTER] "&amp;Procedure!D3</f>
        <v>[POINTER] Pointez, abaissez, détendez au réfrigérateur.</v>
      </c>
      <c r="C12"/>
      <c r="D12"/>
    </row>
    <row r="13">
      <c r="A13" t="s" s="14">
        <v>81</v>
      </c>
      <c r="B13" t="str" s="11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82</v>
      </c>
      <c r="C14" s="6">
        <f>'Besoins'!$B$2*0.125</f>
        <v>0.125</v>
      </c>
      <c r="D14" t="s">
        <v>3</v>
      </c>
    </row>
    <row r="15">
      <c r="A15" t="s" s="14">
        <v>83</v>
      </c>
      <c r="B15" t="str" s="11">
        <f>"[ABAISSER] "&amp;Procedure!D5</f>
        <v>[ABAISSER] Abaissez, roulez en boudin, coupez en 3, dans les moules, zigzag aux ciseaux jusqu'au cœur.</v>
      </c>
      <c r="C15"/>
      <c r="D15"/>
    </row>
    <row r="16">
      <c r="A16" t="s" s="14">
        <v>84</v>
      </c>
      <c r="B16" t="str" s="11">
        <f>"[APPRÊTER] "&amp;Procedure!D6</f>
        <v>[APPRÊTER] Apprêt en étuve à 24°C. Enfournez.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/>
      <c r="B18"/>
      <c r="C18"/>
      <c r="D18"/>
    </row>
    <row r="19">
      <c r="A19" t="s" s="13">
        <v>85</v>
      </c>
      <c r="B19"/>
      <c r="C19"/>
      <c r="D19"/>
    </row>
    <row r="20">
      <c r="A20" t="s" s="14">
        <v>79</v>
      </c>
      <c r="B20" t="str" s="11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4">
        <v>80</v>
      </c>
      <c r="B21" t="str" s="11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6">
        <f>Besoins!E10</f>
        <v>0.125</v>
      </c>
      <c r="D22" t="str">
        <f>Besoins!F10</f>
        <v>kg</v>
      </c>
    </row>
    <row r="23">
      <c r="A23" t="s" s="14">
        <v>81</v>
      </c>
      <c r="B23" t="str" s="11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6">
        <f>Besoins!E10</f>
        <v>0.125</v>
      </c>
      <c r="D24" t="str">
        <f>Besoins!F10</f>
        <v>kg</v>
      </c>
    </row>
    <row r="25">
      <c r="A25" t="s" s="14">
        <v>83</v>
      </c>
      <c r="B25" t="str" s="11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6">
        <v>86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2026-09-23T22:06:19Z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2026-09-23T22:06:19Z</dcterms:modified>
  <cp:revision>1</cp:revision>
</cp:coreProperties>
</file>