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<sst xmlns="http://schemas.openxmlformats.org/spreadsheetml/2006/main" count="105" uniqueCount="105">
  <si>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</si>
  <si>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</si>
  <si>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</si>
  <si>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</si>
  <si>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</si>
  <si>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</si>
  <si>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</si>
  <si>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</si>
  <si>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</si>
  <si>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</si>
  <si>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</si>
  <si>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</si>
  <si>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</si>
  <si>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</si>
  <si>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</si>
  <si>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</si>
  <si>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</si>
  <si>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</si>
  <si>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</si>
  <si>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</si>
  <si>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</si>
  <si>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</si>
  <si>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</si>
  <si>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</si>
  <si>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</si>
  <si>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</si>
  <si>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</si>
  <si>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</si>
  <si>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</si>
  <si>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</si>
  <si>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</si>
  <si>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</si>
  <si>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</si>
  <si>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</si>
  <si>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</si>
  <si>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</si>
  <si>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</si>
  <si>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</si>
  <si>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de campagne (Ferrandi)</t>
  </si>
  <si>
    <t>FRASER</t>
  </si>
  <si>
    <t>Fraser farine tradition (425g), farine seigle (75g), eau (340g), sel (9g), levure (2g) et levain liquide (75g), 5 min vitesse lente.</t>
  </si>
  <si>
    <t>5 min (prepa)</t>
  </si>
  <si>
    <t>POINTER</t>
  </si>
  <si>
    <t>Pointer 30 min, rabat, pointer 1h de plus.</t>
  </si>
  <si>
    <t>90 min (repos)</t>
  </si>
  <si>
    <t>DIVISER</t>
  </si>
  <si>
    <t>Diviser en 3 pâtons de 300g, bouler, détendre au réfrigérateur.</t>
  </si>
  <si>
    <t>30 min (repos)</t>
  </si>
  <si>
    <t>FAÇONNER</t>
  </si>
  <si>
    <t>Façonner en bâtard, soudure vers le haut, apprêt.</t>
  </si>
  <si>
    <t>60 min (repos)</t>
  </si>
  <si>
    <t>RETOURNER</t>
  </si>
  <si>
    <t>Retourner, grigner au centre puis en chevrons. Enfourner avec buée, puis sécher porte ouverte.</t>
  </si>
  <si>
    <t>250°C puis 200°C</t>
  </si>
  <si>
    <t>25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</si>
  <si>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</si>
  <si>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</si>
  <si>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</si>
  <si>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</si>
  <si>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</si>
  <si>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</si>
  <si>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</si>
  <si>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</si>
  <si>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</si>
  <si>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</si>
  <si>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</si>
  <si>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</si>
  <si>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</si>
  <si>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</si>
  <si>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</si>
  <si>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</si>
  <si>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</si>
  <si>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</si>
  <si>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</si>
  <si>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</si>
  <si>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</si>
  <si>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</si>
  <si>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</si>
  <si>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</si>
  <si>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</si>
  <si>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</si>
  <si>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</si>
  <si>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</si>
  <si>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liquide (rafraîchi, 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</si>
  <si>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</si>
  <si>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</si>
  <si>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</si>
  <si>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</si>
  <si>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</si>
  <si>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</si>
  <si>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Fiche technique — Pain de campagne (Ferrandi)</t>
  </si>
  <si>
    <t>Pain de campagne (Ferrandi)  FER-PAINCAMP</t>
  </si>
  <si>
    <t>1.</t>
  </si>
  <si>
    <t xml:space="preserve">    Farine de tradition française T65</t>
  </si>
  <si>
    <t xml:space="preserve">    Farine de seigle T130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</si>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</sst>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0.377895</v>
      </c>
      <c r="E7" s="6">
        <f>D7*$B$2</f>
        <v>0.377895</v>
      </c>
      <c r="F7" t="s">
        <v>15</v>
      </c>
      <c r="G7" s="8">
        <f>E7*0.004299997</f>
        <v>0.001625</v>
      </c>
    </row>
    <row r="8">
      <c r="A8" t="s">
        <v>16</v>
      </c>
      <c r="B8" t="s">
        <v>17</v>
      </c>
      <c r="C8" t="s">
        <v>18</v>
      </c>
      <c r="D8" s="4">
        <v>0.081711</v>
      </c>
      <c r="E8" s="6">
        <f>D8*$B$2</f>
        <v>0.081711</v>
      </c>
      <c r="F8" t="s">
        <v>3</v>
      </c>
      <c r="G8" s="8">
        <f>E8*1.1999930435</f>
        <v>0.098053</v>
      </c>
    </row>
    <row r="9">
      <c r="A9" t="s">
        <v>19</v>
      </c>
      <c r="B9" t="s">
        <v>20</v>
      </c>
      <c r="C9" t="s">
        <v>21</v>
      </c>
      <c r="D9" s="4">
        <v>0.455</v>
      </c>
      <c r="E9" s="6">
        <f>D9*$B$2</f>
        <v>0.455</v>
      </c>
      <c r="F9" t="s">
        <v>3</v>
      </c>
      <c r="G9" s="8">
        <f>E9*0.82</f>
        <v>0.3731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3</v>
      </c>
      <c r="G10" s="8">
        <f>E10*2.2</f>
        <v>0.0044</v>
      </c>
    </row>
    <row r="11">
      <c r="A11" t="s">
        <v>25</v>
      </c>
      <c r="B11" t="s">
        <v>26</v>
      </c>
      <c r="C11" t="s">
        <v>27</v>
      </c>
      <c r="D11" s="4">
        <v>0.009</v>
      </c>
      <c r="E11" s="6">
        <f>D11*$B$2</f>
        <v>0.009</v>
      </c>
      <c r="F11" t="s">
        <v>3</v>
      </c>
      <c r="G11" s="8">
        <f>E11*0.35</f>
        <v>0.00315</v>
      </c>
    </row>
    <row r="12">
      <c r="A12" t="s">
        <v>28</v>
      </c>
      <c r="B12" t="s">
        <v>29</v>
      </c>
      <c r="C12" t="s">
        <v>30</v>
      </c>
      <c r="D12" s="4">
        <v>0.000395</v>
      </c>
      <c r="E12" s="6">
        <f>D12*$B$2</f>
        <v>0.000395</v>
      </c>
      <c r="F12" t="s">
        <v>3</v>
      </c>
      <c r="G12" s="8">
        <f>E12*5.7961359094</f>
        <v>0.002289</v>
      </c>
    </row>
    <row r="13">
      <c r="A13"/>
      <c r="B13"/>
      <c r="C13"/>
      <c r="D13"/>
      <c r="E13"/>
      <c r="F13" t="s" s="9">
        <v>31</v>
      </c>
      <c r="G13" s="10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1">
        <v>40</v>
      </c>
      <c r="E2" t="s" s="11"/>
      <c r="F2" t="s">
        <v>41</v>
      </c>
    </row>
    <row r="3">
      <c r="A3" t="s">
        <v>38</v>
      </c>
      <c r="B3">
        <v>2</v>
      </c>
      <c r="C3" t="s">
        <v>42</v>
      </c>
      <c r="D3" t="s" s="11">
        <v>43</v>
      </c>
      <c r="E3" t="s" s="11"/>
      <c r="F3" t="s">
        <v>44</v>
      </c>
    </row>
    <row r="4">
      <c r="A4" t="s">
        <v>38</v>
      </c>
      <c r="B4">
        <v>3</v>
      </c>
      <c r="C4" t="s">
        <v>45</v>
      </c>
      <c r="D4" t="s" s="11">
        <v>46</v>
      </c>
      <c r="E4" t="s" s="11"/>
      <c r="F4" t="s">
        <v>47</v>
      </c>
    </row>
    <row r="5">
      <c r="A5" t="s">
        <v>38</v>
      </c>
      <c r="B5">
        <v>4</v>
      </c>
      <c r="C5" t="s">
        <v>48</v>
      </c>
      <c r="D5" t="s" s="11">
        <v>49</v>
      </c>
      <c r="E5" t="s" s="11"/>
      <c r="F5" t="s">
        <v>50</v>
      </c>
    </row>
    <row r="6">
      <c r="A6" t="s">
        <v>38</v>
      </c>
      <c r="B6">
        <v>5</v>
      </c>
      <c r="C6" t="s">
        <v>51</v>
      </c>
      <c r="D6" t="s" s="11">
        <v>52</v>
      </c>
      <c r="E6" t="s" s="11">
        <v>53</v>
      </c>
      <c r="F6" t="s">
        <v>54</v>
      </c>
    </row>
    <row r="7">
      <c r="A7" t="s">
        <v>55</v>
      </c>
      <c r="B7">
        <v>1</v>
      </c>
      <c r="C7" t="s">
        <v>56</v>
      </c>
      <c r="D7" t="s" s="11">
        <v>57</v>
      </c>
      <c r="E7" t="s" s="11">
        <v>58</v>
      </c>
      <c r="F7" t="s">
        <v>41</v>
      </c>
    </row>
    <row r="8">
      <c r="A8" t="s">
        <v>55</v>
      </c>
      <c r="B8">
        <v>2</v>
      </c>
      <c r="C8" t="s">
        <v>56</v>
      </c>
      <c r="D8" t="s" s="11">
        <v>59</v>
      </c>
      <c r="E8" t="s" s="11"/>
      <c r="F8"/>
    </row>
    <row r="9">
      <c r="A9" t="s">
        <v>55</v>
      </c>
      <c r="B9">
        <v>3</v>
      </c>
      <c r="C9" t="s">
        <v>60</v>
      </c>
      <c r="D9" t="s" s="11">
        <v>61</v>
      </c>
      <c r="E9" t="s" s="11"/>
      <c r="F9"/>
    </row>
    <row r="10">
      <c r="A10" t="s">
        <v>55</v>
      </c>
      <c r="B10">
        <v>4</v>
      </c>
      <c r="C10" t="s">
        <v>56</v>
      </c>
      <c r="D10" t="s" s="11">
        <v>62</v>
      </c>
      <c r="E10" t="s" s="11">
        <v>63</v>
      </c>
      <c r="F10" t="s">
        <v>64</v>
      </c>
    </row>
    <row r="11">
      <c r="A11" t="s">
        <v>65</v>
      </c>
      <c r="B11">
        <v>1</v>
      </c>
      <c r="C11" t="s">
        <v>56</v>
      </c>
      <c r="D11" t="s" s="11">
        <v>66</v>
      </c>
      <c r="E11" t="s" s="11">
        <v>58</v>
      </c>
      <c r="F11" t="s">
        <v>41</v>
      </c>
    </row>
    <row r="12">
      <c r="A12" t="s">
        <v>65</v>
      </c>
      <c r="B12">
        <v>2</v>
      </c>
      <c r="C12" t="s">
        <v>60</v>
      </c>
      <c r="D12" t="s" s="11">
        <v>67</v>
      </c>
      <c r="E12" t="s" s="11"/>
      <c r="F12"/>
    </row>
    <row r="13">
      <c r="A13" t="s">
        <v>65</v>
      </c>
      <c r="B13">
        <v>3</v>
      </c>
      <c r="C13" t="s">
        <v>68</v>
      </c>
      <c r="D13" t="s" s="11">
        <v>69</v>
      </c>
      <c r="E13" t="s" s="11">
        <v>70</v>
      </c>
      <c r="F13" t="s">
        <v>71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38</v>
      </c>
      <c r="C2" t="s">
        <v>76</v>
      </c>
      <c r="D2" s="6">
        <f>'Besoins'!$B$2*0.9</f>
        <v>0.9</v>
      </c>
      <c r="E2" t="s">
        <v>3</v>
      </c>
    </row>
    <row r="3">
      <c r="A3">
        <v>1</v>
      </c>
      <c r="B3" t="s">
        <v>77</v>
      </c>
      <c r="C3" t="s">
        <v>78</v>
      </c>
      <c r="D3" s="6">
        <f>'Besoins'!$B$2*0.425</f>
        <v>0.425</v>
      </c>
      <c r="E3" t="s">
        <v>3</v>
      </c>
    </row>
    <row r="4">
      <c r="A4">
        <v>1</v>
      </c>
      <c r="B4" t="s">
        <v>79</v>
      </c>
      <c r="C4" t="s">
        <v>78</v>
      </c>
      <c r="D4" s="6">
        <f>'Besoins'!$B$2*0.075</f>
        <v>0.075</v>
      </c>
      <c r="E4" t="s">
        <v>3</v>
      </c>
    </row>
    <row r="5">
      <c r="A5">
        <v>1</v>
      </c>
      <c r="B5" t="s">
        <v>80</v>
      </c>
      <c r="C5" t="s">
        <v>78</v>
      </c>
      <c r="D5" s="6">
        <f>'Besoins'!$B$2*0.34</f>
        <v>0.34</v>
      </c>
      <c r="E5" t="s">
        <v>15</v>
      </c>
    </row>
    <row r="6">
      <c r="A6">
        <v>1</v>
      </c>
      <c r="B6" t="s">
        <v>81</v>
      </c>
      <c r="C6" t="s">
        <v>78</v>
      </c>
      <c r="D6" s="6">
        <f>'Besoins'!$B$2*0.009</f>
        <v>0.009</v>
      </c>
      <c r="E6" t="s">
        <v>3</v>
      </c>
    </row>
    <row r="7">
      <c r="A7">
        <v>1</v>
      </c>
      <c r="B7" t="s">
        <v>82</v>
      </c>
      <c r="C7" t="s">
        <v>78</v>
      </c>
      <c r="D7" s="6">
        <f>'Besoins'!$B$2*0.002</f>
        <v>0.002</v>
      </c>
      <c r="E7" t="s">
        <v>3</v>
      </c>
    </row>
    <row r="8">
      <c r="A8">
        <v>1</v>
      </c>
      <c r="B8" t="s">
        <v>83</v>
      </c>
      <c r="C8" t="s">
        <v>76</v>
      </c>
      <c r="D8" s="6">
        <f>'Besoins'!$B$2*0.075</f>
        <v>0.075</v>
      </c>
      <c r="E8" t="s">
        <v>3</v>
      </c>
    </row>
    <row r="9">
      <c r="A9">
        <v>2</v>
      </c>
      <c r="B9" t="s">
        <v>84</v>
      </c>
      <c r="C9" t="s">
        <v>76</v>
      </c>
      <c r="D9" s="6">
        <f>'Besoins'!$B$2*0.015</f>
        <v>0.015</v>
      </c>
      <c r="E9" t="s">
        <v>3</v>
      </c>
    </row>
    <row r="10">
      <c r="A10">
        <v>3</v>
      </c>
      <c r="B10" t="s">
        <v>85</v>
      </c>
      <c r="C10" t="s">
        <v>78</v>
      </c>
      <c r="D10" s="6">
        <f>'Besoins'!$B$2*0.0003947368</f>
        <v>0.000395</v>
      </c>
      <c r="E10" t="s">
        <v>3</v>
      </c>
    </row>
    <row r="11">
      <c r="A11">
        <v>3</v>
      </c>
      <c r="B11" t="s">
        <v>86</v>
      </c>
      <c r="C11" t="s">
        <v>78</v>
      </c>
      <c r="D11" s="6">
        <f>'Besoins'!$B$2*0.0078947368</f>
        <v>0.007895</v>
      </c>
      <c r="E11" t="s">
        <v>15</v>
      </c>
    </row>
    <row r="12">
      <c r="A12">
        <v>3</v>
      </c>
      <c r="B12" t="s">
        <v>87</v>
      </c>
      <c r="C12" t="s">
        <v>78</v>
      </c>
      <c r="D12" s="6">
        <f>'Besoins'!$B$2*0.0067105263</f>
        <v>0.006711</v>
      </c>
      <c r="E12" t="s">
        <v>3</v>
      </c>
    </row>
    <row r="13">
      <c r="A13">
        <v>2</v>
      </c>
      <c r="B13" t="s">
        <v>88</v>
      </c>
      <c r="C13" t="s">
        <v>78</v>
      </c>
      <c r="D13" s="6">
        <f>'Besoins'!$B$2*0.03</f>
        <v>0.03</v>
      </c>
      <c r="E13" t="s">
        <v>15</v>
      </c>
    </row>
    <row r="14">
      <c r="A14">
        <v>2</v>
      </c>
      <c r="B14" t="s">
        <v>89</v>
      </c>
      <c r="C14" t="s">
        <v>78</v>
      </c>
      <c r="D14" s="6">
        <f>'Besoins'!$B$2*0.03</f>
        <v>0.03</v>
      </c>
      <c r="E1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90</v>
      </c>
      <c r="B1"/>
      <c r="C1"/>
      <c r="D1"/>
    </row>
    <row r="2">
      <c r="A2" t="str" s="12">
        <f>"FER-PAINCAMP · BOU.PAINS_CLASS · référence : "&amp;Besoins!B3&amp;" "&amp;Besoins!C3&amp;" · multiplicateur réglable sur la feuille ""Besoins"""</f>
        <v>FER-PAINCAMP · BOU.PAINS_CLASS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91</v>
      </c>
      <c r="B4"/>
      <c r="C4"/>
      <c r="D4"/>
    </row>
    <row r="5">
      <c r="A5" t="s" s="14">
        <v>92</v>
      </c>
      <c r="B5" t="str" s="11">
        <f>"[FRASER] "&amp;Procedure!D2</f>
        <v>[FRASER] Fraser farine tradition (425g), farine seigle (75g), eau (340g), sel (9g), levure (2g) et levain liquide (75g), 5 min vitesse lente.</v>
      </c>
      <c r="C5"/>
      <c r="D5"/>
    </row>
    <row r="6">
      <c r="A6"/>
      <c r="B6" t="s">
        <v>93</v>
      </c>
      <c r="C6" s="6">
        <f>'Besoins'!$B$2*0.425</f>
        <v>0.425</v>
      </c>
      <c r="D6" t="s">
        <v>3</v>
      </c>
    </row>
    <row r="7">
      <c r="A7"/>
      <c r="B7" t="s">
        <v>94</v>
      </c>
      <c r="C7" s="6">
        <f>'Besoins'!$B$2*0.075</f>
        <v>0.075</v>
      </c>
      <c r="D7" t="s">
        <v>3</v>
      </c>
    </row>
    <row r="8">
      <c r="A8"/>
      <c r="B8" t="s">
        <v>95</v>
      </c>
      <c r="C8" s="6">
        <f>'Besoins'!$B$2*0.34</f>
        <v>0.34</v>
      </c>
      <c r="D8" t="s">
        <v>15</v>
      </c>
    </row>
    <row r="9">
      <c r="A9"/>
      <c r="B9" t="str">
        <f>Besoins!B11</f>
        <v>Sel fin de cuisine</v>
      </c>
      <c r="C9" s="6">
        <f>Besoins!E11</f>
        <v>0.009</v>
      </c>
      <c r="D9" t="str">
        <f>Besoins!F11</f>
        <v>kg</v>
      </c>
    </row>
    <row r="10">
      <c r="A10"/>
      <c r="B10" t="str">
        <f>Besoins!B10</f>
        <v>Levure fraîche de boulanger</v>
      </c>
      <c r="C10" s="6">
        <f>Besoins!E10</f>
        <v>0.002</v>
      </c>
      <c r="D10" t="str">
        <f>Besoins!F10</f>
        <v>kg</v>
      </c>
    </row>
    <row r="11">
      <c r="A11"/>
      <c r="B11" t="s">
        <v>96</v>
      </c>
      <c r="C11" s="6">
        <f>'Besoins'!$B$2*0.075</f>
        <v>0.075</v>
      </c>
      <c r="D11" t="s">
        <v>3</v>
      </c>
    </row>
    <row r="12">
      <c r="A12" t="s" s="14">
        <v>97</v>
      </c>
      <c r="B12" t="str" s="11">
        <f>"[POINTER] "&amp;Procedure!D3</f>
        <v>[POINTER] Pointer 30 min, rabat, pointer 1h de plus.</v>
      </c>
      <c r="C12"/>
      <c r="D12"/>
    </row>
    <row r="13">
      <c r="A13" t="s" s="14">
        <v>98</v>
      </c>
      <c r="B13" t="str" s="11">
        <f>"[DIVISER] "&amp;Procedure!D4</f>
        <v>[DIVISER] Diviser en 3 pâtons de 300g, bouler, détendre au réfrigérateur.</v>
      </c>
      <c r="C13"/>
      <c r="D13"/>
    </row>
    <row r="14">
      <c r="A14" t="s" s="14">
        <v>99</v>
      </c>
      <c r="B14" t="str" s="11">
        <f>"[FAÇONNER] "&amp;Procedure!D5</f>
        <v>[FAÇONNER] Façonner en bâtard, soudure vers le haut, apprêt.</v>
      </c>
      <c r="C14"/>
      <c r="D14"/>
    </row>
    <row r="15">
      <c r="A15" t="s" s="14">
        <v>100</v>
      </c>
      <c r="B15" t="str" s="11">
        <f>"[RETOURNER] "&amp;Procedure!D6</f>
        <v>[RETOURNER] Retourner, grigner au centre puis en chevrons. Enfourner avec buée, puis sécher porte ouverte.</v>
      </c>
      <c r="C15"/>
      <c r="D15"/>
    </row>
    <row r="16">
      <c r="A16"/>
      <c r="B16" t="str" s="15">
        <f>"ℹ "&amp;Procedure!E6</f>
        <v>ℹ</v>
      </c>
      <c r="C16"/>
      <c r="D16"/>
    </row>
    <row r="17">
      <c r="A17"/>
      <c r="B17"/>
      <c r="C17"/>
      <c r="D17"/>
    </row>
    <row r="18">
      <c r="A18" t="s" s="13">
        <v>101</v>
      </c>
      <c r="B18"/>
      <c r="C18"/>
      <c r="D18"/>
    </row>
    <row r="19">
      <c r="A19" t="s" s="14">
        <v>92</v>
      </c>
      <c r="B19" t="str" s="11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95</v>
      </c>
      <c r="C20" s="6">
        <f>'Besoins'!$B$2*0.03</f>
        <v>0.03</v>
      </c>
      <c r="D20" t="s">
        <v>15</v>
      </c>
    </row>
    <row r="21">
      <c r="A21"/>
      <c r="B21" t="str" s="15">
        <f>"ℹ "&amp;Procedure!E7</f>
        <v>ℹ</v>
      </c>
      <c r="C21"/>
      <c r="D21"/>
    </row>
    <row r="22">
      <c r="A22" t="s" s="14">
        <v>97</v>
      </c>
      <c r="B22" t="str" s="11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102</v>
      </c>
      <c r="C23" s="6">
        <f>'Besoins'!$B$2*0.015</f>
        <v>0.015</v>
      </c>
      <c r="D23" t="s">
        <v>3</v>
      </c>
    </row>
    <row r="24">
      <c r="A24" t="s" s="14">
        <v>98</v>
      </c>
      <c r="B24" t="str" s="11">
        <f>"[INCORPORER] "&amp;Procedure!D9</f>
        <v>[INCORPORER] Ajouter la farine de tradition T65 (120g), mélanger au fouet.</v>
      </c>
      <c r="C24"/>
      <c r="D24"/>
    </row>
    <row r="25">
      <c r="A25"/>
      <c r="B25" t="s">
        <v>93</v>
      </c>
      <c r="C25" s="6">
        <f>'Besoins'!$B$2*0.03</f>
        <v>0.03</v>
      </c>
      <c r="D25" t="s">
        <v>3</v>
      </c>
    </row>
    <row r="26">
      <c r="A26" t="s" s="14">
        <v>99</v>
      </c>
      <c r="B26" t="str" s="11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5">
        <f>"ℹ "&amp;Procedure!E10</f>
        <v>ℹ</v>
      </c>
      <c r="C27"/>
      <c r="D27"/>
    </row>
    <row r="28">
      <c r="A28"/>
      <c r="B28"/>
      <c r="C28"/>
      <c r="D28"/>
    </row>
    <row r="29">
      <c r="A29" t="s" s="13">
        <v>103</v>
      </c>
      <c r="B29"/>
      <c r="C29"/>
      <c r="D29"/>
    </row>
    <row r="30">
      <c r="A30" t="s" s="14">
        <v>92</v>
      </c>
      <c r="B30" t="str" s="11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6">
        <f>Besoins!E12</f>
        <v>0.000395</v>
      </c>
      <c r="D31" t="str">
        <f>Besoins!F12</f>
        <v>kg</v>
      </c>
    </row>
    <row r="32">
      <c r="A32"/>
      <c r="B32" t="s">
        <v>95</v>
      </c>
      <c r="C32" s="6">
        <f>'Besoins'!$B$2*0.0078947368</f>
        <v>0.007895</v>
      </c>
      <c r="D32" t="s">
        <v>15</v>
      </c>
    </row>
    <row r="33">
      <c r="A33"/>
      <c r="B33" t="str" s="15">
        <f>"ℹ "&amp;Procedure!E11</f>
        <v>ℹ</v>
      </c>
      <c r="C33"/>
      <c r="D33"/>
    </row>
    <row r="34">
      <c r="A34" t="s" s="14">
        <v>97</v>
      </c>
      <c r="B34" t="str" s="11">
        <f>"[INCORPORER] "&amp;Procedure!D12</f>
        <v>[INCORPORER] Incorporer la farine de seigle (85g) au fouet.</v>
      </c>
      <c r="C34"/>
      <c r="D34"/>
    </row>
    <row r="35">
      <c r="A35"/>
      <c r="B35" t="s">
        <v>94</v>
      </c>
      <c r="C35" s="6">
        <f>'Besoins'!$B$2*0.0067105263</f>
        <v>0.006711</v>
      </c>
      <c r="D35" t="s">
        <v>3</v>
      </c>
    </row>
    <row r="36">
      <c r="A36" t="s" s="14">
        <v>98</v>
      </c>
      <c r="B36" t="str" s="11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5">
        <f>"ℹ "&amp;Procedure!E13</f>
        <v>ℹ</v>
      </c>
      <c r="C37"/>
      <c r="D37"/>
    </row>
    <row r="38">
      <c r="A38"/>
      <c r="B38"/>
      <c r="C38"/>
      <c r="D38"/>
    </row>
    <row r="39">
      <c r="A39" t="s" s="16">
        <v>104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2026-09-23T19:03:15Z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2026-09-23T19:03:15Z</dcterms:modified>
  <cp:revision>1</cp:revision>
</cp:coreProperties>
</file>