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<sst xmlns="http://schemas.openxmlformats.org/spreadsheetml/2006/main" count="65" uniqueCount="65">
  <si>
    <t>Besoins matière</t>
  </si>
  <si>
    <t>Multiplicateur souhaité</t>
  </si>
  <si>
    <t>Quantité de référence</t>
  </si>
  <si>
    <t>lt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</si>
  <si>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</si>
  <si>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</si>
  <si>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</si>
  <si>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</si>
  <si>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</si>
  <si>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</si>
  <si>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</si>
  <si>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</si>
  <si>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00000061</t>
  </si>
  <si>
    <t>EAU</t>
  </si>
  <si>
    <t>Matières diverses (à trier)</t>
  </si>
  <si>
    <t>SUC-BLANC</t>
  </si>
  <si>
    <t>Sucre blanc cristal sac 25 kg</t>
  </si>
  <si>
    <t>Sucres et édulcorants</t>
  </si>
  <si>
    <t>kg</t>
  </si>
  <si>
    <t>00000015</t>
  </si>
  <si>
    <t>RAFTISUC</t>
  </si>
  <si>
    <t>Sucres Mat. prem.</t>
  </si>
  <si>
    <t>00000111</t>
  </si>
  <si>
    <t>PURE DE FRAMBOISES (BOIRON)</t>
  </si>
  <si>
    <t>Mat. prem. surgelée</t>
  </si>
  <si>
    <t>Total</t>
  </si>
  <si>
    <t>Recette</t>
  </si>
  <si>
    <t>#</t>
  </si>
  <si>
    <t>Verbe</t>
  </si>
  <si>
    <t>Étape</t>
  </si>
  <si>
    <t>Précision technique</t>
  </si>
  <si>
    <t>Durée</t>
  </si>
  <si>
    <t>Punch Framboise II (ou Cassis)</t>
  </si>
  <si>
    <t>INCORPORER</t>
  </si>
  <si>
    <t>Ajouter dans 1L de jus de framboise ou cassis + 1L de Sirop à 30°B : 150ml de liqueur de framboise ou cassis</t>
  </si>
  <si>
    <t>Sirop à 30°B (base punchs)</t>
  </si>
  <si>
    <t>BOUILLIR</t>
  </si>
  <si>
    <t>Bouillir 1kg de sucre pour 1L d'eau</t>
  </si>
  <si>
    <t>REFROIDIR</t>
  </si>
  <si>
    <t>Laisser refroidir (sirop lourd, 30°B)</t>
  </si>
  <si>
    <t>Alternative commerciale : Raftisuc, sirop lourd déjà prêt, à diluer avec de l'eau selon la densité recherchée</t>
  </si>
  <si>
    <t>COULIS DE FRAMBOISES</t>
  </si>
  <si>
    <t>RAFTISUC  (L)</t>
  </si>
  <si>
    <t>Niveau</t>
  </si>
  <si>
    <t>Composant</t>
  </si>
  <si>
    <t>Type</t>
  </si>
  <si>
    <t>Quantité (× multiplicateur, voir feuille Besoins)</t>
  </si>
  <si>
    <t>recette</t>
  </si>
  <si>
    <t xml:space="preserve">    ↳ Sirop à 30°B (base punchs)</t>
  </si>
  <si>
    <t xml:space="preserve">        ↳ Sucre blanc cristal sac 25 kg</t>
  </si>
  <si>
    <t>matiere</t>
  </si>
  <si>
    <t xml:space="preserve">        ↳ EAU</t>
  </si>
  <si>
    <t xml:space="preserve">    ↳ COULIS DE FRAMBOISES</t>
  </si>
  <si>
    <t xml:space="preserve">        ↳ PURE DE FRAMBOISES (BOIRON)</t>
  </si>
  <si>
    <t xml:space="preserve">        ↳ RAFTISUC  (L)</t>
  </si>
  <si>
    <t xml:space="preserve">            ↳ RAFTISUC</t>
  </si>
  <si>
    <t>Fiche technique — Punch Framboise II (ou Cassis)</t>
  </si>
  <si>
    <t>Punch Framboise II (ou Cassis)  C85.PUN.FRACAS</t>
  </si>
  <si>
    <t>1.</t>
  </si>
  <si>
    <t>↳ Sirop à 30°B (base punchs)  C85.SIROP30B</t>
  </si>
  <si>
    <t>2.</t>
  </si>
  <si>
    <t>3.</t>
  </si>
  <si>
    <t>↳ COULIS DE FRAMBOISES  00000112</t>
  </si>
  <si>
    <t>↳ RAFTISUC  (L)  00000392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</si>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</sst>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9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2.15</v>
      </c>
      <c r="C3" t="s" s="5">
        <v>3</v>
      </c>
      <c r="D3"/>
      <c r="E3"/>
      <c r="F3"/>
    </row>
    <row r="4">
      <c r="A4" t="s">
        <v>4</v>
      </c>
      <c r="B4" s="6">
        <f>$B$2*B3</f>
        <v>2.15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1</v>
      </c>
      <c r="E7" s="6">
        <f>D7*$B$2</f>
        <v>1</v>
      </c>
      <c r="F7" t="s">
        <v>3</v>
      </c>
      <c r="G7" s="9">
        <f>E7*0.003</f>
        <v>0.003</v>
      </c>
    </row>
    <row r="8">
      <c r="A8" t="s">
        <v>15</v>
      </c>
      <c r="B8" t="s">
        <v>16</v>
      </c>
      <c r="C8" t="s">
        <v>17</v>
      </c>
      <c r="D8" s="4">
        <v>1</v>
      </c>
      <c r="E8" s="6">
        <f>D8*$B$2</f>
        <v>1</v>
      </c>
      <c r="F8" t="s">
        <v>18</v>
      </c>
      <c r="G8" s="9">
        <f>E8*0.82</f>
        <v>0.82</v>
      </c>
    </row>
    <row r="9">
      <c r="A9" t="s" s="8">
        <v>19</v>
      </c>
      <c r="B9" t="s">
        <v>20</v>
      </c>
      <c r="C9" t="s">
        <v>21</v>
      </c>
      <c r="D9" s="4">
        <v>0.333333</v>
      </c>
      <c r="E9" s="6">
        <f>D9*$B$2</f>
        <v>0.333333</v>
      </c>
      <c r="F9" t="s">
        <v>18</v>
      </c>
      <c r="G9" s="9">
        <f>E9*1.1961011961</f>
        <v>0.3987</v>
      </c>
    </row>
    <row r="10">
      <c r="A10" t="s" s="8">
        <v>22</v>
      </c>
      <c r="B10" t="s">
        <v>23</v>
      </c>
      <c r="C10" t="s">
        <v>24</v>
      </c>
      <c r="D10" s="4">
        <v>0.666667</v>
      </c>
      <c r="E10" s="6">
        <f>D10*$B$2</f>
        <v>0.666667</v>
      </c>
      <c r="F10" t="s">
        <v>3</v>
      </c>
      <c r="G10" s="9">
        <f>E10*6.4451967774</f>
        <v>4.2968</v>
      </c>
    </row>
    <row r="11">
      <c r="A11"/>
      <c r="B11"/>
      <c r="C11"/>
      <c r="D11"/>
      <c r="E11"/>
      <c r="F11" t="s" s="10">
        <v>25</v>
      </c>
      <c r="G11" s="11">
        <f>SUM(G7:G10)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26</v>
      </c>
      <c r="B1" t="s" s="7">
        <v>27</v>
      </c>
      <c r="C1" t="s" s="7">
        <v>28</v>
      </c>
      <c r="D1" t="s" s="7">
        <v>29</v>
      </c>
      <c r="E1" t="s" s="7">
        <v>30</v>
      </c>
      <c r="F1" t="s" s="7">
        <v>31</v>
      </c>
    </row>
    <row r="2">
      <c r="A2" t="s">
        <v>32</v>
      </c>
      <c r="B2">
        <v>1</v>
      </c>
      <c r="C2" t="s">
        <v>33</v>
      </c>
      <c r="D2" t="s" s="12">
        <v>34</v>
      </c>
      <c r="E2" t="s" s="12"/>
      <c r="F2"/>
    </row>
    <row r="3">
      <c r="A3" t="s">
        <v>35</v>
      </c>
      <c r="B3">
        <v>1</v>
      </c>
      <c r="C3" t="s">
        <v>36</v>
      </c>
      <c r="D3" t="s" s="12">
        <v>37</v>
      </c>
      <c r="E3" t="s" s="12"/>
      <c r="F3"/>
    </row>
    <row r="4">
      <c r="A4" t="s">
        <v>35</v>
      </c>
      <c r="B4">
        <v>2</v>
      </c>
      <c r="C4" t="s">
        <v>38</v>
      </c>
      <c r="D4" t="s" s="12">
        <v>39</v>
      </c>
      <c r="E4" t="s" s="12"/>
      <c r="F4"/>
    </row>
    <row r="5">
      <c r="A5" t="s">
        <v>35</v>
      </c>
      <c r="B5">
        <v>3</v>
      </c>
      <c r="C5"/>
      <c r="D5" t="s" s="12">
        <v>40</v>
      </c>
      <c r="E5" t="s" s="12"/>
      <c r="F5"/>
    </row>
    <row r="6">
      <c r="A6" t="s">
        <v>41</v>
      </c>
      <c r="B6"/>
      <c r="C6"/>
      <c r="D6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6"/>
      <c r="F6"/>
    </row>
    <row r="7">
      <c r="A7" t="s">
        <v>42</v>
      </c>
      <c r="B7"/>
      <c r="C7"/>
      <c r="D7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7"/>
      <c r="F7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43</v>
      </c>
      <c r="B1" t="s" s="7">
        <v>44</v>
      </c>
      <c r="C1" t="s" s="7">
        <v>45</v>
      </c>
      <c r="D1" t="s" s="7">
        <v>46</v>
      </c>
      <c r="E1" t="s" s="7">
        <v>10</v>
      </c>
    </row>
    <row r="2">
      <c r="A2">
        <v>0</v>
      </c>
      <c r="B2" t="s">
        <v>32</v>
      </c>
      <c r="C2" t="s">
        <v>47</v>
      </c>
      <c r="D2" s="6">
        <f>'Besoins'!$B$2*2.15</f>
        <v>2.15</v>
      </c>
      <c r="E2" t="s">
        <v>3</v>
      </c>
    </row>
    <row r="3">
      <c r="A3">
        <v>1</v>
      </c>
      <c r="B3" t="s">
        <v>48</v>
      </c>
      <c r="C3" t="s">
        <v>47</v>
      </c>
      <c r="D3" s="6">
        <f>'Besoins'!$B$2*1</f>
        <v>1</v>
      </c>
      <c r="E3" t="s">
        <v>3</v>
      </c>
    </row>
    <row r="4">
      <c r="A4">
        <v>2</v>
      </c>
      <c r="B4" t="s">
        <v>49</v>
      </c>
      <c r="C4" t="s">
        <v>50</v>
      </c>
      <c r="D4" s="6">
        <f>'Besoins'!$B$2*1</f>
        <v>1</v>
      </c>
      <c r="E4" t="s">
        <v>18</v>
      </c>
    </row>
    <row r="5">
      <c r="A5">
        <v>2</v>
      </c>
      <c r="B5" t="s">
        <v>51</v>
      </c>
      <c r="C5" t="s">
        <v>50</v>
      </c>
      <c r="D5" s="6">
        <f>'Besoins'!$B$2*1</f>
        <v>1</v>
      </c>
      <c r="E5" t="s">
        <v>3</v>
      </c>
    </row>
    <row r="6">
      <c r="A6">
        <v>1</v>
      </c>
      <c r="B6" t="s">
        <v>52</v>
      </c>
      <c r="C6" t="s">
        <v>47</v>
      </c>
      <c r="D6" s="6">
        <f>'Besoins'!$B$2*1</f>
        <v>1</v>
      </c>
      <c r="E6" t="s">
        <v>18</v>
      </c>
    </row>
    <row r="7">
      <c r="A7">
        <v>2</v>
      </c>
      <c r="B7" t="s">
        <v>53</v>
      </c>
      <c r="C7" t="s">
        <v>50</v>
      </c>
      <c r="D7" s="6">
        <f>'Besoins'!$B$2*0.6666666667</f>
        <v>0.666667</v>
      </c>
      <c r="E7" t="s">
        <v>3</v>
      </c>
    </row>
    <row r="8">
      <c r="A8">
        <v>2</v>
      </c>
      <c r="B8" t="s">
        <v>54</v>
      </c>
      <c r="C8" t="s">
        <v>47</v>
      </c>
      <c r="D8" s="6">
        <f>'Besoins'!$B$2*0.3333333333</f>
        <v>0.333333</v>
      </c>
      <c r="E8" t="s">
        <v>3</v>
      </c>
    </row>
    <row r="9">
      <c r="A9">
        <v>3</v>
      </c>
      <c r="B9" t="s">
        <v>55</v>
      </c>
      <c r="C9" t="s">
        <v>50</v>
      </c>
      <c r="D9" s="6">
        <f>'Besoins'!$B$2*0.3333333333</f>
        <v>0.333333</v>
      </c>
      <c r="E9" t="s">
        <v>18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8"/>
  <cols>
    <col min="1" max="1" width="22" customWidth="1"/>
    <col min="2" max="2" width="52" customWidth="1"/>
  </cols>
  <sheetData>
    <row r="1" customHeight="1" ht="24">
      <c r="A1" t="s" s="2">
        <v>56</v>
      </c>
      <c r="B1"/>
      <c r="C1"/>
      <c r="D1"/>
    </row>
    <row r="2">
      <c r="A2" t="str" s="13">
        <f>"C85.PUN.FRACAS · PAT.EXTRAITS · référence : "&amp;Besoins!B3&amp;" "&amp;Besoins!C3&amp;" · multiplicateur réglable sur la feuille ""Besoins"""</f>
        <v>C85.PUN.FRACAS · PAT.EXTRAITS · référence : 2,15 lt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57</v>
      </c>
      <c r="B4"/>
      <c r="C4"/>
      <c r="D4"/>
    </row>
    <row r="5">
      <c r="A5" t="s" s="15">
        <v>58</v>
      </c>
      <c r="B5" t="str" s="12">
        <f>"[INCORPORER] "&amp;Procedure!D2</f>
        <v>[INCORPORER] Ajouter dans 1L de jus de framboise ou cassis + 1L de Sirop à 30°B : 150ml de liqueur de framboise ou cassis</v>
      </c>
      <c r="C5"/>
      <c r="D5"/>
    </row>
    <row r="6">
      <c r="A6"/>
      <c r="B6"/>
      <c r="C6"/>
      <c r="D6"/>
    </row>
    <row r="7">
      <c r="A7" t="s" s="14">
        <v>59</v>
      </c>
      <c r="B7"/>
      <c r="C7"/>
      <c r="D7"/>
    </row>
    <row r="8">
      <c r="A8" t="s" s="15">
        <v>58</v>
      </c>
      <c r="B8" t="str" s="12">
        <f>"[BOUILLIR] "&amp;Procedure!D3</f>
        <v>[BOUILLIR] Bouillir 1kg de sucre pour 1L d'eau</v>
      </c>
      <c r="C8"/>
      <c r="D8"/>
    </row>
    <row r="9">
      <c r="A9" t="s" s="15">
        <v>60</v>
      </c>
      <c r="B9" t="str" s="12">
        <f>"[REFROIDIR] "&amp;Procedure!D4</f>
        <v>[REFROIDIR] Laisser refroidir (sirop lourd, 30°B)</v>
      </c>
      <c r="C9"/>
      <c r="D9"/>
    </row>
    <row r="10">
      <c r="A10" t="s" s="15">
        <v>61</v>
      </c>
      <c r="B10" t="str" s="12">
        <f>Procedure!D5</f>
        <v>Alternative commerciale : Raftisuc, sirop lourd déjà prêt, à diluer avec de l'eau selon la densité recherchée</v>
      </c>
      <c r="C10"/>
      <c r="D10"/>
    </row>
    <row r="11">
      <c r="A11"/>
      <c r="B11"/>
      <c r="C11"/>
      <c r="D11"/>
    </row>
    <row r="12">
      <c r="A12" t="s" s="14">
        <v>62</v>
      </c>
      <c r="B12"/>
      <c r="C12"/>
      <c r="D12"/>
    </row>
    <row r="13">
      <c r="A13"/>
      <c r="B13" t="inlineStr" s="16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3"/>
      <c r="D13"/>
    </row>
    <row r="14">
      <c r="A14"/>
      <c r="B14"/>
      <c r="C14"/>
      <c r="D14"/>
    </row>
    <row r="15">
      <c r="A15" t="s" s="14">
        <v>63</v>
      </c>
      <c r="B15"/>
      <c r="C15"/>
      <c r="D15"/>
    </row>
    <row r="16">
      <c r="A16"/>
      <c r="B16" t="inlineStr" s="16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6"/>
      <c r="D16"/>
    </row>
    <row r="17">
      <c r="A17"/>
      <c r="B17"/>
      <c r="C17"/>
      <c r="D17"/>
    </row>
    <row r="18">
      <c r="A18" t="s" s="17">
        <v>64</v>
      </c>
      <c r="B18"/>
      <c r="C18"/>
      <c r="D18"/>
    </row>
  </sheetData>
  <sheetProtection sheet="1" formatRows="0" formatColumns="0"/>
  <mergeCells count="13">
    <mergeCell ref="A1:D1"/>
    <mergeCell ref="A2:D2"/>
    <mergeCell ref="A4:D4"/>
    <mergeCell ref="B5:D5"/>
    <mergeCell ref="A7:D7"/>
    <mergeCell ref="B8:D8"/>
    <mergeCell ref="B9:D9"/>
    <mergeCell ref="B10:D10"/>
    <mergeCell ref="A12:D12"/>
    <mergeCell ref="B13:D13"/>
    <mergeCell ref="A15:D15"/>
    <mergeCell ref="B16:D16"/>
    <mergeCell ref="A18:D1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2026-09-23T19:03:27Z</dcterms:created>
  <dc:title>Punch Framboise II (ou Cassis)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2026-09-23T19:03:27Z</dcterms:modified>
  <cp:revision>1</cp:revision>
</cp:coreProperties>
</file>