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<sst xmlns="http://schemas.openxmlformats.org/spreadsheetml/2006/main" count="96" uniqueCount="96">
  <si>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</si>
  <si>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</si>
  <si>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</si>
  <si>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</si>
  <si>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</si>
  <si>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</si>
  <si>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</si>
  <si>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</si>
  <si>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</si>
  <si>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</si>
  <si>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</si>
  <si>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</si>
  <si>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</si>
  <si>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</si>
  <si>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</si>
  <si>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00001899</t>
  </si>
  <si>
    <t>jus de canard</t>
  </si>
  <si>
    <t>Condiments et sauces</t>
  </si>
  <si>
    <t>pc</t>
  </si>
  <si>
    <t>00001720</t>
  </si>
  <si>
    <t>huile de tournesol pour cuisson liaison</t>
  </si>
  <si>
    <t>Épicerie salée</t>
  </si>
  <si>
    <t>FEC-PDT</t>
  </si>
  <si>
    <t>Fécule de pomme de terre</t>
  </si>
  <si>
    <t>Semoules &amp; amidons</t>
  </si>
  <si>
    <t>kg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</si>
  <si>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</si>
  <si>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</si>
  <si>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</si>
  <si>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</si>
  <si>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</si>
  <si>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</si>
  <si>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00002238</t>
  </si>
  <si>
    <t>carottes râpées</t>
  </si>
  <si>
    <t>Légumes 4ème gamme (prêts emploi)</t>
  </si>
  <si>
    <t>00002049</t>
  </si>
  <si>
    <t>oignons émincés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</si>
  <si>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</si>
  <si>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</si>
  <si>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</si>
  <si>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</si>
  <si>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</si>
  <si>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</si>
  <si>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</si>
  <si>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</si>
  <si>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Glace de Canard</t>
  </si>
  <si>
    <t>RÉDUIRE</t>
  </si>
  <si>
    <t>Réduire le fond brun de canard lié à très faible ébullition jusqu'à consistance nappante et fixe (test de la spatule).</t>
  </si>
  <si>
    <t>Fond brun de canard lié (BPI cuisine)</t>
  </si>
  <si>
    <t>SAUTER</t>
  </si>
  <si>
    <t>Faire revenir les carcasses et abattis. Ajouter garniture, déglacer.</t>
  </si>
  <si>
    <t>MOUILLER</t>
  </si>
  <si>
    <t>Mouiller fond brun + vin rouge. Cuire 2h à frémissement. Passer, dégraisser, lier légèrement.</t>
  </si>
  <si>
    <t>120 min (cuisson)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</si>
  <si>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</si>
  <si>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</si>
  <si>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</si>
  <si>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</si>
  <si>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</si>
  <si>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</si>
  <si>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</si>
  <si>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</si>
  <si>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</si>
  <si>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</si>
  <si>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</si>
  <si>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</si>
  <si>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</si>
  <si>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</si>
  <si>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</si>
  <si>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</si>
  <si>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</si>
  <si>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</si>
  <si>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Fond brun de canard lié (BPI cuisine)</t>
  </si>
  <si>
    <t xml:space="preserve">        ↳ jus de canard</t>
  </si>
  <si>
    <t>matiere</t>
  </si>
  <si>
    <t xml:space="preserve">        ↳ carottes râpées</t>
  </si>
  <si>
    <t xml:space="preserve">        ↳ oignons émincés</t>
  </si>
  <si>
    <t xml:space="preserve">        ↳ huile de tournesol pour cuisson liaison</t>
  </si>
  <si>
    <t xml:space="preserve">        ↳ Fond Brun de Veau Lié</t>
  </si>
  <si>
    <t xml:space="preserve">            ↳ Fond brun de veau reconstitue (collectivite)</t>
  </si>
  <si>
    <t xml:space="preserve">                ↳ EAU</t>
  </si>
  <si>
    <t xml:space="preserve">                ↳ Fonds Brun Lié (Knorr Professional)</t>
  </si>
  <si>
    <t xml:space="preserve">            ↳ Fécule de pomme de terre</t>
  </si>
  <si>
    <t xml:space="preserve">            ↳ Beurre de cuisine bloc 10 kg</t>
  </si>
  <si>
    <t>Fiche technique — Glace de Canard</t>
  </si>
  <si>
    <t>Glace de Canard  GLACE-CANARD</t>
  </si>
  <si>
    <t>1.</t>
  </si>
  <si>
    <t>↳ Fond brun de canard lié (BPI cuisine)  BPI-CUI-FBD-CANA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</si>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</sst>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0.2</v>
      </c>
      <c r="C3" t="s" s="5">
        <v>3</v>
      </c>
      <c r="D3"/>
      <c r="E3"/>
      <c r="F3"/>
    </row>
    <row r="4">
      <c r="A4" t="s">
        <v>4</v>
      </c>
      <c r="B4" s="6">
        <f>$B$2*B3</f>
        <v>0.2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0.585</v>
      </c>
      <c r="E7" s="6">
        <f>D7*$B$2</f>
        <v>0.585</v>
      </c>
      <c r="F7" t="s">
        <v>3</v>
      </c>
      <c r="G7" s="9">
        <f>E7*0.003</f>
        <v>0.001755</v>
      </c>
    </row>
    <row r="8">
      <c r="A8" t="s" s="8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18</v>
      </c>
      <c r="G8" s="9">
        <f>E8*0</f>
        <v>0</v>
      </c>
    </row>
    <row r="9">
      <c r="A9" t="s" s="8">
        <v>19</v>
      </c>
      <c r="B9" t="s">
        <v>20</v>
      </c>
      <c r="C9" t="s">
        <v>21</v>
      </c>
      <c r="D9" s="4">
        <v>0.2</v>
      </c>
      <c r="E9" s="6">
        <f>D9*$B$2</f>
        <v>0.2</v>
      </c>
      <c r="F9" t="s">
        <v>18</v>
      </c>
      <c r="G9" s="9">
        <f>E9*0</f>
        <v>0</v>
      </c>
    </row>
    <row r="10">
      <c r="A10" t="s">
        <v>22</v>
      </c>
      <c r="B10" t="s">
        <v>23</v>
      </c>
      <c r="C10" t="s">
        <v>24</v>
      </c>
      <c r="D10" s="4">
        <v>0.006</v>
      </c>
      <c r="E10" s="6">
        <f>D10*$B$2</f>
        <v>0.006</v>
      </c>
      <c r="F10" t="s">
        <v>25</v>
      </c>
      <c r="G10" s="9">
        <f>E10*1.5</f>
        <v>0.009</v>
      </c>
    </row>
    <row r="11">
      <c r="A11" t="s">
        <v>26</v>
      </c>
      <c r="B11" t="s">
        <v>27</v>
      </c>
      <c r="C11" t="s">
        <v>28</v>
      </c>
      <c r="D11" s="4">
        <v>0.015</v>
      </c>
      <c r="E11" s="6">
        <f>D11*$B$2</f>
        <v>0.015</v>
      </c>
      <c r="F11" t="s">
        <v>25</v>
      </c>
      <c r="G11" s="9">
        <f>E11*0</f>
        <v>0</v>
      </c>
    </row>
    <row r="12">
      <c r="A12" t="s">
        <v>29</v>
      </c>
      <c r="B12" t="s">
        <v>30</v>
      </c>
      <c r="C12" t="s">
        <v>31</v>
      </c>
      <c r="D12" s="4">
        <v>0.006</v>
      </c>
      <c r="E12" s="6">
        <f>D12*$B$2</f>
        <v>0.006</v>
      </c>
      <c r="F12" t="s">
        <v>25</v>
      </c>
      <c r="G12" s="9">
        <f>E12*4.9</f>
        <v>0.0294</v>
      </c>
    </row>
    <row r="13">
      <c r="A13" t="s" s="8">
        <v>32</v>
      </c>
      <c r="B13" t="s">
        <v>33</v>
      </c>
      <c r="C13" t="s">
        <v>34</v>
      </c>
      <c r="D13" s="4">
        <v>0.08</v>
      </c>
      <c r="E13" s="6">
        <f>D13*$B$2</f>
        <v>0.08</v>
      </c>
      <c r="F13" t="s">
        <v>25</v>
      </c>
      <c r="G13" s="9">
        <f>E13*0</f>
        <v>0</v>
      </c>
    </row>
    <row r="14">
      <c r="A14" t="s" s="8">
        <v>35</v>
      </c>
      <c r="B14" t="s">
        <v>36</v>
      </c>
      <c r="C14" t="s">
        <v>37</v>
      </c>
      <c r="D14" s="4">
        <v>0.08</v>
      </c>
      <c r="E14" s="6">
        <f>D14*$B$2</f>
        <v>0.08</v>
      </c>
      <c r="F14" t="s">
        <v>18</v>
      </c>
      <c r="G14" s="9">
        <f>E14*0</f>
        <v>0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/>
      <c r="F2"/>
    </row>
    <row r="3">
      <c r="A3" t="s">
        <v>48</v>
      </c>
      <c r="B3">
        <v>1</v>
      </c>
      <c r="C3" t="s">
        <v>49</v>
      </c>
      <c r="D3" t="s" s="12">
        <v>50</v>
      </c>
      <c r="E3" t="s" s="12"/>
      <c r="F3"/>
    </row>
    <row r="4">
      <c r="A4" t="s">
        <v>48</v>
      </c>
      <c r="B4">
        <v>2</v>
      </c>
      <c r="C4" t="s">
        <v>51</v>
      </c>
      <c r="D4" t="s" s="12">
        <v>52</v>
      </c>
      <c r="E4" t="s" s="12"/>
      <c r="F4" t="s">
        <v>53</v>
      </c>
    </row>
    <row r="5">
      <c r="A5" t="s">
        <v>54</v>
      </c>
      <c r="B5">
        <v>1</v>
      </c>
      <c r="C5" t="s">
        <v>55</v>
      </c>
      <c r="D5" t="s" s="12">
        <v>56</v>
      </c>
      <c r="E5" t="s" s="12"/>
      <c r="F5"/>
    </row>
    <row r="6">
      <c r="A6" t="s">
        <v>54</v>
      </c>
      <c r="B6">
        <v>2</v>
      </c>
      <c r="C6" t="s">
        <v>57</v>
      </c>
      <c r="D6" t="inlineStr" s="12">
        <is>
          <t>Faire suer au beurre une fine Mirepoix (facultatif). Ajouter le fond brun de veau, le porter à ébullition, puis le réduire en le dépouillant et en l'écumant fréquemment.</t>
        </is>
      </c>
      <c r="E6" t="s" s="12"/>
      <c r="F6"/>
    </row>
    <row r="7">
      <c r="A7" t="s">
        <v>54</v>
      </c>
      <c r="B7">
        <v>3</v>
      </c>
      <c r="C7" t="s">
        <v>58</v>
      </c>
      <c r="D7" t="inlineStr" s="12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2"/>
      <c r="F7"/>
    </row>
    <row r="8">
      <c r="A8" t="s">
        <v>54</v>
      </c>
      <c r="B8">
        <v>4</v>
      </c>
      <c r="C8" t="s">
        <v>59</v>
      </c>
      <c r="D8" t="inlineStr" s="12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2"/>
      <c r="F8"/>
    </row>
    <row r="9">
      <c r="A9" t="s">
        <v>54</v>
      </c>
      <c r="B9">
        <v>5</v>
      </c>
      <c r="C9" t="s">
        <v>60</v>
      </c>
      <c r="D9" t="s" s="12">
        <v>61</v>
      </c>
      <c r="E9" t="s" s="12">
        <v>62</v>
      </c>
      <c r="F9" t="s">
        <v>63</v>
      </c>
    </row>
    <row r="10">
      <c r="A10" t="s">
        <v>64</v>
      </c>
      <c r="B10">
        <v>1</v>
      </c>
      <c r="C10" t="s">
        <v>65</v>
      </c>
      <c r="D10" t="s" s="12">
        <v>66</v>
      </c>
      <c r="E10" t="s" s="12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45</v>
      </c>
      <c r="C2" t="s">
        <v>71</v>
      </c>
      <c r="D2" s="6">
        <f>'Besoins'!$B$2*0.2</f>
        <v>0.2</v>
      </c>
      <c r="E2" t="s">
        <v>3</v>
      </c>
    </row>
    <row r="3">
      <c r="A3">
        <v>1</v>
      </c>
      <c r="B3" t="s">
        <v>72</v>
      </c>
      <c r="C3" t="s">
        <v>71</v>
      </c>
      <c r="D3" s="6">
        <f>'Besoins'!$B$2*1</f>
        <v>1</v>
      </c>
      <c r="E3" t="s">
        <v>3</v>
      </c>
    </row>
    <row r="4">
      <c r="A4">
        <v>2</v>
      </c>
      <c r="B4" t="s">
        <v>73</v>
      </c>
      <c r="C4" t="s">
        <v>74</v>
      </c>
      <c r="D4" s="6">
        <f>'Besoins'!$B$2*0.5</f>
        <v>0.5</v>
      </c>
      <c r="E4" t="s">
        <v>25</v>
      </c>
    </row>
    <row r="5">
      <c r="A5">
        <v>2</v>
      </c>
      <c r="B5" t="s">
        <v>75</v>
      </c>
      <c r="C5" t="s">
        <v>74</v>
      </c>
      <c r="D5" s="6">
        <f>'Besoins'!$B$2*0.08</f>
        <v>0.08</v>
      </c>
      <c r="E5" t="s">
        <v>25</v>
      </c>
    </row>
    <row r="6">
      <c r="A6">
        <v>2</v>
      </c>
      <c r="B6" t="s">
        <v>76</v>
      </c>
      <c r="C6" t="s">
        <v>74</v>
      </c>
      <c r="D6" s="6">
        <f>'Besoins'!$B$2*0.08</f>
        <v>0.08</v>
      </c>
      <c r="E6" t="s">
        <v>25</v>
      </c>
    </row>
    <row r="7">
      <c r="A7">
        <v>2</v>
      </c>
      <c r="B7" t="s">
        <v>77</v>
      </c>
      <c r="C7" t="s">
        <v>74</v>
      </c>
      <c r="D7" s="6">
        <f>'Besoins'!$B$2*0.2</f>
        <v>0.2</v>
      </c>
      <c r="E7" t="s">
        <v>3</v>
      </c>
    </row>
    <row r="8">
      <c r="A8">
        <v>2</v>
      </c>
      <c r="B8" t="s">
        <v>78</v>
      </c>
      <c r="C8" t="s">
        <v>71</v>
      </c>
      <c r="D8" s="6">
        <f>'Besoins'!$B$2*0.3</f>
        <v>0.3</v>
      </c>
      <c r="E8" t="s">
        <v>3</v>
      </c>
    </row>
    <row r="9">
      <c r="A9">
        <v>3</v>
      </c>
      <c r="B9" t="s">
        <v>79</v>
      </c>
      <c r="C9" t="s">
        <v>71</v>
      </c>
      <c r="D9" s="6">
        <f>'Besoins'!$B$2*0.6</f>
        <v>0.6</v>
      </c>
      <c r="E9" t="s">
        <v>3</v>
      </c>
    </row>
    <row r="10">
      <c r="A10">
        <v>4</v>
      </c>
      <c r="B10" t="s">
        <v>80</v>
      </c>
      <c r="C10" t="s">
        <v>74</v>
      </c>
      <c r="D10" s="6">
        <f>'Besoins'!$B$2*0.585</f>
        <v>0.585</v>
      </c>
      <c r="E10" t="s">
        <v>3</v>
      </c>
    </row>
    <row r="11">
      <c r="A11">
        <v>4</v>
      </c>
      <c r="B11" t="s">
        <v>81</v>
      </c>
      <c r="C11" t="s">
        <v>74</v>
      </c>
      <c r="D11" s="6">
        <f>'Besoins'!$B$2*0.015</f>
        <v>0.015</v>
      </c>
      <c r="E11" t="s">
        <v>25</v>
      </c>
    </row>
    <row r="12">
      <c r="A12">
        <v>3</v>
      </c>
      <c r="B12" t="s">
        <v>82</v>
      </c>
      <c r="C12" t="s">
        <v>74</v>
      </c>
      <c r="D12" s="6">
        <f>'Besoins'!$B$2*0.006</f>
        <v>0.006</v>
      </c>
      <c r="E12" t="s">
        <v>25</v>
      </c>
    </row>
    <row r="13">
      <c r="A13">
        <v>3</v>
      </c>
      <c r="B13" t="s">
        <v>83</v>
      </c>
      <c r="C13" t="s">
        <v>74</v>
      </c>
      <c r="D13" s="6">
        <f>'Besoins'!$B$2*0.006</f>
        <v>0.006</v>
      </c>
      <c r="E13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84</v>
      </c>
      <c r="B1"/>
      <c r="C1"/>
      <c r="D1"/>
    </row>
    <row r="2">
      <c r="A2" t="str" s="13">
        <f>"GLACE-CANARD · CUI.FONDS.GLACES · référence : "&amp;Besoins!B3&amp;" "&amp;Besoins!C3&amp;" · multiplicateur réglable sur la feuille ""Besoins"""</f>
        <v>GLACE-CANARD · CUI.FONDS.GLACES · référence : 0,2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85</v>
      </c>
      <c r="B4"/>
      <c r="C4"/>
      <c r="D4"/>
    </row>
    <row r="5">
      <c r="A5" t="s" s="15">
        <v>86</v>
      </c>
      <c r="B5" t="str" s="12">
        <f>"[RÉDUIRE] "&amp;Procedure!D2</f>
        <v>[RÉDUIRE] Réduire le fond brun de canard lié à très faible ébullition jusqu'à consistance nappante et fixe (test de la spatule).</v>
      </c>
      <c r="C5"/>
      <c r="D5"/>
    </row>
    <row r="6">
      <c r="A6"/>
      <c r="B6"/>
      <c r="C6"/>
      <c r="D6"/>
    </row>
    <row r="7">
      <c r="A7" t="s" s="14">
        <v>87</v>
      </c>
      <c r="B7"/>
      <c r="C7"/>
      <c r="D7"/>
    </row>
    <row r="8">
      <c r="A8" t="s" s="15">
        <v>86</v>
      </c>
      <c r="B8" t="str" s="12">
        <f>"[SAUTER] "&amp;Procedure!D3</f>
        <v>[SAUTER] Faire revenir les carcasses et abattis. Ajouter garniture, déglacer.</v>
      </c>
      <c r="C8"/>
      <c r="D8"/>
    </row>
    <row r="9">
      <c r="A9" t="s" s="15">
        <v>88</v>
      </c>
      <c r="B9" t="str" s="12">
        <f>"[MOUILLER] "&amp;Procedure!D4</f>
        <v>[MOUILLER] Mouiller fond brun + vin rouge. Cuire 2h à frémissement. Passer, dégraisser, lier légèrement.</v>
      </c>
      <c r="C9"/>
      <c r="D9"/>
    </row>
    <row r="10">
      <c r="A10"/>
      <c r="B10"/>
      <c r="C10"/>
      <c r="D10"/>
    </row>
    <row r="11">
      <c r="A11" t="s" s="14">
        <v>89</v>
      </c>
      <c r="B11"/>
      <c r="C11"/>
      <c r="D11"/>
    </row>
    <row r="12">
      <c r="A12" t="s" s="15">
        <v>86</v>
      </c>
      <c r="B12" t="str" s="12">
        <f>"[METTRE EN PLACE] "&amp;Procedure!D5</f>
        <v>[METTRE EN PLACE] Mettre en place — Peser, mesurer et contrôler les denrées. Reconstituer le fond brun de veau selon le mode d'emploi.</v>
      </c>
      <c r="C12"/>
      <c r="D12"/>
    </row>
    <row r="13">
      <c r="A13"/>
      <c r="B13" t="s">
        <v>90</v>
      </c>
      <c r="C13" s="6">
        <f>'Besoins'!$B$2*0.6</f>
        <v>0.6</v>
      </c>
      <c r="D13" t="s">
        <v>3</v>
      </c>
    </row>
    <row r="14">
      <c r="A14" t="s" s="15">
        <v>88</v>
      </c>
      <c r="B14" t="str" s="12">
        <f>"[SUER] "&amp;Procedure!D6</f>
        <v>[SUER] Faire suer au beurre une fine Mirepoix (facultatif). Ajouter le fond brun de veau, le porter à ébullition, puis le réduire en le dépouillant et en l'écumant fréquemment.</v>
      </c>
      <c r="C14"/>
      <c r="D14"/>
    </row>
    <row r="15">
      <c r="A15"/>
      <c r="B15" t="str">
        <f>Besoins!B12</f>
        <v>Beurre de cuisine bloc 10 kg</v>
      </c>
      <c r="C15" s="6">
        <f>Besoins!E12</f>
        <v>0.006</v>
      </c>
      <c r="D15" t="str">
        <f>Besoins!F12</f>
        <v>kg</v>
      </c>
    </row>
    <row r="16">
      <c r="A16" t="s" s="15">
        <v>91</v>
      </c>
      <c r="B16" t="str" s="12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6"/>
      <c r="D16"/>
    </row>
    <row r="17">
      <c r="A17"/>
      <c r="B17" t="str">
        <f>Besoins!B10</f>
        <v>Fécule de pomme de terre</v>
      </c>
      <c r="C17" s="6">
        <f>Besoins!E10</f>
        <v>0.006</v>
      </c>
      <c r="D17" t="str">
        <f>Besoins!F10</f>
        <v>kg</v>
      </c>
    </row>
    <row r="18">
      <c r="A18" t="s" s="15">
        <v>92</v>
      </c>
      <c r="B18" t="str" s="12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8"/>
      <c r="D18"/>
    </row>
    <row r="19">
      <c r="A19" t="s" s="15">
        <v>93</v>
      </c>
      <c r="B19" t="str" s="12">
        <f>"[PASSER] "&amp;Procedure!D9</f>
        <v>[PASSER] Passer le fond brun de veau lié au chinois étamine. Tamponner, filmer et réserver au bain-marie, ou refroidir rapidement et réserver 24h au maximum.</v>
      </c>
      <c r="C19"/>
      <c r="D19"/>
    </row>
    <row r="20">
      <c r="A20"/>
      <c r="B20" t="str" s="16">
        <f>"ℹ "&amp;Procedure!E9</f>
        <v>ℹ</v>
      </c>
      <c r="C20"/>
      <c r="D20"/>
    </row>
    <row r="21">
      <c r="A21"/>
      <c r="B21"/>
      <c r="C21"/>
      <c r="D21"/>
    </row>
    <row r="22">
      <c r="A22" t="s" s="14">
        <v>94</v>
      </c>
      <c r="B22"/>
      <c r="C22"/>
      <c r="D22"/>
    </row>
    <row r="23">
      <c r="A23" t="s" s="15">
        <v>86</v>
      </c>
      <c r="B23" t="str" s="12">
        <f>"[DISSOUDRE] "&amp;Procedure!D10</f>
        <v>[DISSOUDRE] Délayer la poudre dans l'eau froide en fouettant, puis porter à ébullition en remuant régulièrement.</v>
      </c>
      <c r="C23"/>
      <c r="D23"/>
    </row>
    <row r="24">
      <c r="A24"/>
      <c r="B24" t="str">
        <f>Besoins!B7</f>
        <v>EAU</v>
      </c>
      <c r="C24" s="6">
        <f>Besoins!E7</f>
        <v>0.585</v>
      </c>
      <c r="D24" t="str">
        <f>Besoins!F7</f>
        <v>lt</v>
      </c>
    </row>
    <row r="25">
      <c r="A25"/>
      <c r="B25" t="str">
        <f>Besoins!B11</f>
        <v>Fonds Brun Lié (Knorr Professional)</v>
      </c>
      <c r="C25" s="6">
        <f>Besoins!E11</f>
        <v>0.015</v>
      </c>
      <c r="D25" t="str">
        <f>Besoins!F11</f>
        <v>kg</v>
      </c>
    </row>
    <row r="26">
      <c r="A26"/>
      <c r="B26"/>
      <c r="C26"/>
      <c r="D26"/>
    </row>
    <row r="27">
      <c r="A27" t="s" s="17">
        <v>95</v>
      </c>
      <c r="B27"/>
      <c r="C27"/>
      <c r="D27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B9:D9"/>
    <mergeCell ref="A11:D11"/>
    <mergeCell ref="B12:D12"/>
    <mergeCell ref="B14:D14"/>
    <mergeCell ref="B16:D16"/>
    <mergeCell ref="B18:D18"/>
    <mergeCell ref="B19:D19"/>
    <mergeCell ref="B20:D20"/>
    <mergeCell ref="A22:D22"/>
    <mergeCell ref="B23:D23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2026-09-23T19:03:35Z</dcterms:created>
  <dc:title>Glace de Canard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2026-09-23T19:03:35Z</dcterms:modified>
  <cp:revision>1</cp:revision>
</cp:coreProperties>
</file>